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114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  <definedName name="_xlnm.Print_Area" localSheetId="0">'Sheet1'!$A$1:$F$154</definedName>
  </definedNames>
  <calcPr fullCalcOnLoad="1"/>
</workbook>
</file>

<file path=xl/sharedStrings.xml><?xml version="1.0" encoding="utf-8"?>
<sst xmlns="http://schemas.openxmlformats.org/spreadsheetml/2006/main" count="2744" uniqueCount="978">
  <si>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</si>
  <si>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</si>
  <si>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</si>
  <si>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</si>
  <si>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</si>
  <si>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</si>
  <si>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</si>
  <si>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</si>
  <si>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</si>
  <si>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</si>
  <si>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4729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</si>
  <si>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</si>
  <si>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</si>
  <si>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</si>
  <si>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</si>
  <si>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</si>
  <si>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</si>
  <si>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</si>
  <si>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</si>
  <si>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</si>
  <si>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</si>
  <si>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</si>
  <si>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</si>
  <si>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</si>
  <si>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</si>
  <si>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</si>
  <si>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</si>
  <si>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</si>
  <si>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</si>
  <si>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r>
      <t xml:space="preserve">                         ÀÜ¸²ØºÜÀ`                                </t>
    </r>
    <r>
      <rPr>
        <sz val="9"/>
        <rFont val="Arial A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</si>
  <si>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</si>
  <si>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</si>
  <si>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M"/>
        <family val="2"/>
      </rPr>
      <t>ïáÕ 8121+ïáÕ8140)</t>
    </r>
    <r>
      <rPr>
        <b/>
        <sz val="9"/>
        <rFont val="Arial A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</si>
  <si>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A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</si>
  <si>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</si>
  <si>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</si>
  <si>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M"/>
        <family val="2"/>
      </rPr>
      <t>(ïáÕ 8211+ïáÕ 8220)</t>
    </r>
  </si>
  <si>
    <r>
      <t xml:space="preserve"> </t>
    </r>
    <r>
      <rPr>
        <b/>
        <u val="single"/>
        <sz val="14"/>
        <rFont val="Arial AM"/>
        <family val="2"/>
      </rPr>
      <t>Ð²îì²Ì 6</t>
    </r>
  </si>
  <si>
    <r>
      <t xml:space="preserve"> </t>
    </r>
    <r>
      <rPr>
        <b/>
        <sz val="12"/>
        <rFont val="Arial AM"/>
        <family val="2"/>
      </rPr>
      <t>Ð²Ø²ÚÜøÆ  ´ÚàôæºÆ Ì²ÊêºðÀ` Àêî ´Úàôæºî²ÚÆÜ Ì²ÊêºðÆ  ¶àðÌ²è²Î²Ü ºì îÜîºê²¶Æî²Î²Ü  ¸²ê²Î²ð¶Ø²Ü</t>
    </r>
  </si>
  <si>
    <t>-Î»Ýó³Õ³ÛÇÝ ¨ Ñ³Ýñ³ÛÇÝ ëÝÝ¹Ç ÝÛáõÃ»ñ</t>
  </si>
  <si>
    <t>- îñ³Ýëåáñï³ÛÇÝ ë³ñù³íáñáõÙÝ»ñ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</si>
  <si>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</si>
  <si>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</si>
  <si>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</si>
  <si>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</si>
  <si>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</si>
  <si>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</si>
  <si>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</si>
  <si>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</si>
  <si>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</si>
  <si>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</si>
  <si>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</si>
  <si>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</si>
  <si>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</si>
  <si>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</si>
  <si>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</si>
  <si>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</si>
  <si>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</si>
  <si>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</si>
  <si>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</si>
  <si>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</si>
  <si>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</si>
  <si>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</si>
  <si>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</si>
  <si>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</si>
  <si>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</si>
  <si>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</si>
  <si>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</si>
  <si>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</si>
  <si>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</si>
  <si>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</si>
  <si>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</si>
  <si>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</si>
  <si>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</si>
  <si>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</si>
  <si>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</si>
  <si>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</si>
  <si>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</si>
  <si>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</si>
  <si>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</si>
  <si>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</si>
  <si>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</si>
  <si>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</si>
  <si>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</si>
  <si>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</si>
  <si>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</si>
  <si>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</si>
  <si>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</si>
  <si>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</si>
  <si>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</si>
  <si>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</si>
  <si>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</si>
  <si>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</si>
  <si>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</si>
  <si>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</si>
  <si>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</si>
  <si>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</si>
  <si>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</si>
  <si>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</si>
  <si>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</si>
  <si>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</si>
  <si>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</si>
  <si>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</si>
  <si>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</si>
  <si>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</si>
  <si>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</si>
  <si>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</si>
  <si>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</si>
  <si>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</si>
  <si>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</si>
  <si>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</si>
  <si>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</si>
  <si>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</si>
  <si>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</si>
  <si>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</si>
  <si>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</si>
  <si>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</si>
  <si>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</si>
  <si>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</si>
  <si>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</si>
  <si>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</si>
  <si>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</si>
  <si>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</si>
  <si>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</si>
  <si>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</si>
  <si>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</si>
  <si>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</si>
  <si>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</si>
  <si>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</si>
  <si>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</si>
  <si>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</si>
  <si>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</si>
  <si>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</si>
  <si>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</si>
  <si>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</si>
  <si>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</si>
  <si>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</si>
  <si>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</si>
  <si>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</si>
  <si>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</si>
  <si>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</si>
  <si>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</si>
  <si>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</si>
  <si>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</si>
  <si>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</si>
  <si>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</si>
  <si>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</si>
  <si>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</si>
  <si>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</si>
  <si>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</si>
  <si>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</si>
  <si>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</si>
  <si>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</si>
  <si>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</si>
  <si>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</si>
  <si>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</si>
  <si>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</si>
  <si>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</si>
  <si>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</si>
  <si>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</si>
  <si>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</si>
  <si>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</si>
  <si>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</si>
  <si>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</si>
  <si>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</si>
  <si>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</si>
  <si>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</si>
  <si>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</si>
  <si>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</si>
  <si>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</si>
  <si>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</si>
  <si>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</si>
  <si>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</si>
  <si>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</si>
  <si>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</si>
  <si>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</si>
  <si>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</si>
  <si>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</si>
  <si>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</si>
  <si>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</si>
  <si>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</si>
  <si>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</si>
  <si>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</si>
  <si>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</si>
  <si>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</si>
  <si>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</si>
  <si>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</si>
  <si>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</si>
  <si>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</si>
  <si>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</si>
  <si>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</si>
  <si>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</si>
  <si>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</si>
  <si>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</si>
  <si>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</si>
  <si>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</si>
  <si>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</si>
  <si>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</si>
  <si>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</si>
  <si>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</si>
  <si>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</si>
  <si>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</si>
  <si>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</si>
  <si>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</si>
  <si>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</si>
  <si>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</si>
  <si>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</si>
  <si>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</si>
  <si>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</si>
  <si>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</si>
  <si>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</si>
  <si>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</si>
  <si>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</si>
  <si>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</si>
  <si>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</si>
  <si>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</si>
  <si>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</si>
  <si>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</si>
  <si>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</si>
  <si>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</si>
  <si>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</si>
  <si>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</si>
  <si>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</si>
  <si>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</si>
  <si>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1.2. ì³ñÏ»ñ ¨ ÷áË³ïíáõÃÛáõÝÝ»ñ (ëï³óáõÙ ¨ Ù³ñáõÙ)                          (ïáÕ 8221+ïáÕ 8240)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</si>
  <si>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</si>
  <si>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</si>
  <si>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</si>
  <si>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</si>
  <si>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</si>
  <si>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</si>
  <si>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</si>
  <si>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</si>
  <si>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</si>
  <si>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</si>
  <si>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</si>
  <si>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</si>
  <si>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</si>
  <si>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</si>
  <si>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</si>
  <si>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</si>
  <si>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</si>
  <si>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</si>
  <si>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</si>
  <si>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</si>
  <si>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</si>
  <si>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</si>
  <si>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</si>
  <si>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</si>
  <si>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</si>
  <si>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</si>
  <si>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</si>
  <si>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</si>
  <si>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</si>
  <si>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</si>
  <si>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</si>
  <si>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</si>
  <si>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</si>
  <si>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</si>
  <si>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</si>
  <si>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</si>
  <si>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</si>
  <si>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</si>
  <si>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</si>
  <si>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</si>
  <si>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</si>
  <si>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</si>
  <si>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</si>
  <si>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</si>
  <si>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</si>
  <si>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</si>
  <si>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</si>
  <si>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</si>
  <si>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</si>
  <si>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- ì³ñã³Ï³Ý ë³ñù³íáñáõÙÝ»ñ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</si>
  <si>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</si>
  <si>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</si>
  <si>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</si>
  <si>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</si>
  <si>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</si>
  <si>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</si>
  <si>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</si>
  <si>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</si>
  <si>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</si>
  <si>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</si>
  <si>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</si>
  <si>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</si>
  <si>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>-Ð³ïáõÏ Ýå³ï³Ï³ÛÇÝ ³ÛÉ ÝÛáõÃ»ñ</t>
  </si>
  <si>
    <r>
      <t xml:space="preserve"> </t>
    </r>
    <r>
      <rPr>
        <b/>
        <u val="single"/>
        <sz val="14"/>
        <rFont val="Arial AM"/>
        <family val="2"/>
      </rPr>
      <t>Ð²îì²Ì 2</t>
    </r>
  </si>
  <si>
    <r>
      <t xml:space="preserve"> </t>
    </r>
    <r>
      <rPr>
        <b/>
        <sz val="12"/>
        <rFont val="Arial A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</si>
  <si>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AM"/>
        <family val="2"/>
      </rPr>
      <t xml:space="preserve">                                </t>
    </r>
  </si>
  <si>
    <r>
      <t>ÀÜ¸²ØºÜÀ Ì²Êêºð</t>
    </r>
    <r>
      <rPr>
        <b/>
        <sz val="11"/>
        <rFont val="Arial AM"/>
        <family val="2"/>
      </rPr>
      <t xml:space="preserve"> </t>
    </r>
    <r>
      <rPr>
        <sz val="8"/>
        <rFont val="Arial A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</si>
  <si>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</si>
  <si>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</si>
  <si>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</si>
  <si>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M"/>
        <family val="2"/>
      </rPr>
      <t>ïáÕ2410+ïáÕ2420+ïáÕ2430+ïáÕ2440+ïáÕ2450+ïáÕ2460+ïáÕ2470+ïáÕ2480+ïáÕ2490</t>
    </r>
    <r>
      <rPr>
        <b/>
        <sz val="9"/>
        <rFont val="Arial AM"/>
        <family val="2"/>
      </rPr>
      <t>)</t>
    </r>
  </si>
  <si>
    <r>
      <t xml:space="preserve">Þðæ²Î² ØÆæ²ì²ÚðÆ ä²Þîä²ÜàôÂÚàôÜ </t>
    </r>
    <r>
      <rPr>
        <sz val="8"/>
        <rFont val="Arial A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</si>
  <si>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A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</si>
  <si>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AM"/>
        <family val="2"/>
      </rPr>
      <t>ïáÕ2710+ïáÕ2720+ïáÕ2730+ïáÕ2740+ïáÕ2750+ïáÕ2760</t>
    </r>
    <r>
      <rPr>
        <b/>
        <sz val="9"/>
        <rFont val="Arial AM"/>
        <family val="2"/>
      </rPr>
      <t>)</t>
    </r>
  </si>
  <si>
    <r>
      <t xml:space="preserve">Ð²Ü¶Æêî, ØÞ²ÎàôÚÂ ºì ÎðàÜ </t>
    </r>
    <r>
      <rPr>
        <sz val="8"/>
        <rFont val="Arial A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</si>
  <si>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</si>
  <si>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</si>
  <si>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M"/>
        <family val="2"/>
      </rPr>
      <t>(ïáÕ3110)</t>
    </r>
  </si>
  <si>
    <r>
      <t xml:space="preserve">       </t>
    </r>
    <r>
      <rPr>
        <b/>
        <sz val="12"/>
        <rFont val="Arial AM"/>
        <family val="2"/>
      </rPr>
      <t xml:space="preserve">          </t>
    </r>
  </si>
  <si>
    <r>
      <t xml:space="preserve">           </t>
    </r>
    <r>
      <rPr>
        <b/>
        <sz val="12"/>
        <rFont val="Arial AM"/>
        <family val="2"/>
      </rPr>
      <t xml:space="preserve">  ÀÜ¸²ØºÜÀ</t>
    </r>
    <r>
      <rPr>
        <b/>
        <sz val="11"/>
        <rFont val="Arial AM"/>
        <family val="2"/>
      </rPr>
      <t xml:space="preserve">   </t>
    </r>
    <r>
      <rPr>
        <b/>
        <sz val="12"/>
        <rFont val="Arial AM"/>
        <family val="2"/>
      </rPr>
      <t xml:space="preserve"> Ì²Êêºð              </t>
    </r>
    <r>
      <rPr>
        <b/>
        <sz val="11"/>
        <rFont val="Arial AM"/>
        <family val="2"/>
      </rPr>
      <t xml:space="preserve"> </t>
    </r>
    <r>
      <rPr>
        <sz val="8"/>
        <rFont val="Arial A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</si>
  <si>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AM"/>
        <family val="2"/>
      </rPr>
      <t xml:space="preserve">(ïáÕ4100+ïáÕ4200+ïáÕ4300+ïáÕ4400+ïáÕ4500+ ïáÕ4600+ïáÕ4700)    </t>
    </r>
    <r>
      <rPr>
        <b/>
        <sz val="10"/>
        <rFont val="Arial AM"/>
        <family val="2"/>
      </rPr>
      <t xml:space="preserve">   </t>
    </r>
    <r>
      <rPr>
        <b/>
        <sz val="12"/>
        <rFont val="Arial A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</si>
  <si>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M"/>
        <family val="2"/>
      </rPr>
      <t xml:space="preserve">(ïáÕ4110+ïáÕ4120+ïáÕ4130) </t>
    </r>
    <r>
      <rPr>
        <sz val="10"/>
        <rFont val="Arial AM"/>
        <family val="2"/>
      </rPr>
      <t xml:space="preserve"> </t>
    </r>
    <r>
      <rPr>
        <b/>
        <sz val="10"/>
        <rFont val="Arial A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</si>
  <si>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</si>
  <si>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</si>
  <si>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</si>
  <si>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</si>
  <si>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</si>
  <si>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A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</si>
  <si>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A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</si>
  <si>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</si>
  <si>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</si>
  <si>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M"/>
        <family val="2"/>
      </rPr>
      <t>(ïáÕ4251+ïáÕ4252)</t>
    </r>
  </si>
  <si>
    <r>
      <t xml:space="preserve"> ÜÚàôÂºð </t>
    </r>
    <r>
      <rPr>
        <sz val="8"/>
        <rFont val="Arial A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</si>
  <si>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M"/>
        <family val="2"/>
      </rPr>
      <t xml:space="preserve">1.3 îàÎàê²ìÖ²ðÜºð </t>
    </r>
    <r>
      <rPr>
        <sz val="8"/>
        <color indexed="8"/>
        <rFont val="Arial A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</si>
  <si>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</si>
  <si>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M"/>
        <family val="2"/>
      </rPr>
      <t xml:space="preserve"> </t>
    </r>
    <r>
      <rPr>
        <sz val="8"/>
        <color indexed="8"/>
        <rFont val="Arial A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</si>
  <si>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</si>
  <si>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M"/>
        <family val="2"/>
      </rPr>
      <t xml:space="preserve"> </t>
    </r>
    <r>
      <rPr>
        <sz val="8"/>
        <color indexed="8"/>
        <rFont val="Arial A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</si>
  <si>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</si>
  <si>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M"/>
        <family val="2"/>
      </rPr>
      <t xml:space="preserve"> </t>
    </r>
    <r>
      <rPr>
        <sz val="8"/>
        <color indexed="8"/>
        <rFont val="Arial A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</si>
  <si>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</si>
  <si>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</si>
  <si>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A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</si>
  <si>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A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</si>
  <si>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M"/>
        <family val="2"/>
      </rPr>
      <t xml:space="preserve"> </t>
    </r>
    <r>
      <rPr>
        <sz val="8"/>
        <color indexed="8"/>
        <rFont val="Arial A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</si>
  <si>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</si>
  <si>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AM"/>
        <family val="2"/>
      </rPr>
      <t xml:space="preserve"> </t>
    </r>
    <r>
      <rPr>
        <sz val="8"/>
        <color indexed="8"/>
        <rFont val="Arial A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</si>
  <si>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</si>
  <si>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A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</si>
  <si>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</si>
  <si>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AM"/>
        <family val="2"/>
      </rPr>
      <t xml:space="preserve">(ïáÕ4641) </t>
    </r>
  </si>
  <si>
    <r>
      <t xml:space="preserve">1.7 ²ÚÈ Ì²Êêºð </t>
    </r>
    <r>
      <rPr>
        <sz val="8"/>
        <rFont val="Arial A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</si>
  <si>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</si>
  <si>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</si>
  <si>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M"/>
        <family val="2"/>
      </rPr>
      <t>(ïáÕ4731)</t>
    </r>
  </si>
  <si>
    <r>
      <t xml:space="preserve"> -</t>
    </r>
    <r>
      <rPr>
        <b/>
        <sz val="9"/>
        <color indexed="8"/>
        <rFont val="Arial A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</si>
  <si>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A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</si>
  <si>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M"/>
        <family val="2"/>
      </rPr>
      <t xml:space="preserve"> </t>
    </r>
    <r>
      <rPr>
        <b/>
        <i/>
        <sz val="9"/>
        <color indexed="8"/>
        <rFont val="Arial AM"/>
        <family val="2"/>
      </rPr>
      <t xml:space="preserve">ìºð²Î²Ü¶ÜàôØ </t>
    </r>
    <r>
      <rPr>
        <sz val="8"/>
        <color indexed="8"/>
        <rFont val="Arial AM"/>
        <family val="2"/>
      </rPr>
      <t>(ïáÕ4751)</t>
    </r>
  </si>
  <si>
    <r>
      <t xml:space="preserve"> </t>
    </r>
    <r>
      <rPr>
        <b/>
        <i/>
        <sz val="9"/>
        <color indexed="8"/>
        <rFont val="Arial AM"/>
        <family val="2"/>
      </rPr>
      <t xml:space="preserve">²ÚÈ Ì²Êêºð </t>
    </r>
    <r>
      <rPr>
        <sz val="9"/>
        <color indexed="8"/>
        <rFont val="Arial A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</si>
  <si>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</si>
  <si>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A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</si>
  <si>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A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</si>
  <si>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A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</si>
  <si>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</si>
  <si>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</si>
  <si>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</si>
  <si>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</si>
  <si>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</si>
  <si>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A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</si>
  <si>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A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</si>
  <si>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AM"/>
        <family val="2"/>
      </rPr>
      <t xml:space="preserve"> </t>
    </r>
    <r>
      <rPr>
        <sz val="10"/>
        <rFont val="Arial A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</si>
  <si>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A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</si>
  <si>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AM"/>
        <family val="2"/>
      </rPr>
      <t xml:space="preserve"> </t>
    </r>
    <r>
      <rPr>
        <i/>
        <sz val="10"/>
        <rFont val="Arial AM"/>
        <family val="2"/>
      </rPr>
      <t xml:space="preserve"> </t>
    </r>
    <r>
      <rPr>
        <sz val="10"/>
        <rFont val="Arial A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</si>
  <si>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AM"/>
        <family val="2"/>
      </rPr>
      <t xml:space="preserve">`                                                   </t>
    </r>
    <r>
      <rPr>
        <sz val="10"/>
        <rFont val="Arial AM"/>
        <family val="2"/>
      </rPr>
      <t>(ïáÕ6410+ïáÕ6420+ïáÕ6430+ïáÕ6440)</t>
    </r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</si>
  <si>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</si>
  <si>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</si>
  <si>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</si>
  <si>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</si>
  <si>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</si>
  <si>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</si>
  <si>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</si>
  <si>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</si>
  <si>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</si>
  <si>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</si>
  <si>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</si>
  <si>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</si>
  <si>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</si>
  <si>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</si>
  <si>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</si>
  <si>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</si>
  <si>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</si>
  <si>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</si>
  <si>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</si>
  <si>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</si>
  <si>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</si>
  <si>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</si>
  <si>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</si>
  <si>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</si>
  <si>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</si>
  <si>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</si>
  <si>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</si>
  <si>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</si>
  <si>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</si>
  <si>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</si>
  <si>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</si>
  <si>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</si>
  <si>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</si>
  <si>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</si>
  <si>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</si>
  <si>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</si>
  <si>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</si>
  <si>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</si>
  <si>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</si>
  <si>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</si>
  <si>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</si>
  <si>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</si>
  <si>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</si>
  <si>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</si>
  <si>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</si>
  <si>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</si>
  <si>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</si>
  <si>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</si>
  <si>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</si>
  <si>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</si>
  <si>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</si>
  <si>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</si>
  <si>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</si>
  <si>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</si>
  <si>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</si>
  <si>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</si>
  <si>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</si>
  <si>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</si>
  <si>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</si>
  <si>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</si>
  <si>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</si>
  <si>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</si>
  <si>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</si>
  <si>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</si>
  <si>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</si>
  <si>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</si>
  <si>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</si>
  <si>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</si>
  <si>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</si>
  <si>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</si>
  <si>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</si>
  <si>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</si>
  <si>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</si>
  <si>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</si>
  <si>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</si>
  <si>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</si>
  <si>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</si>
  <si>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</si>
  <si>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</si>
  <si>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</si>
  <si>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</si>
  <si>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</si>
  <si>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</si>
  <si>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</si>
  <si>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</si>
  <si>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</si>
  <si>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</si>
  <si>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</si>
  <si>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</si>
  <si>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</si>
  <si>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</si>
  <si>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</si>
  <si>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</si>
  <si>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</si>
  <si>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</si>
  <si>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</si>
  <si>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</si>
  <si>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</si>
  <si>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</si>
  <si>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</si>
  <si>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</si>
  <si>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</si>
  <si>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</si>
  <si>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</si>
  <si>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</si>
  <si>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</si>
  <si>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</si>
  <si>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</si>
  <si>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</si>
  <si>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</si>
  <si>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</si>
  <si>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</si>
  <si>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</si>
  <si>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</si>
  <si>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</si>
  <si>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</si>
  <si>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</si>
  <si>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</si>
  <si>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</si>
  <si>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</si>
  <si>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</si>
  <si>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</si>
  <si>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</si>
  <si>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</si>
  <si>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</si>
  <si>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</si>
  <si>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</si>
  <si>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</si>
  <si>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</si>
  <si>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</si>
  <si>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</si>
  <si>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</si>
  <si>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</si>
  <si>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</si>
  <si>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</si>
  <si>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</si>
  <si>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</si>
  <si>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</si>
  <si>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</si>
  <si>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</si>
  <si>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</si>
  <si>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 xml:space="preserve">                                                                                                                                                              </t>
  </si>
  <si>
    <t>N</t>
  </si>
  <si>
    <t>²</t>
  </si>
  <si>
    <t xml:space="preserve"> 1.1. ²ñÅ»ÃÕÃ»ñ (µ³ó³éáõÃÛ³Ùµ µ³ÅÝ»ïáÙë»ñÇ ¨ Ï³åÇï³ÉáõÙ ³ÛÉ Ù³ëÝ³ÏóáõÃÛ³Ý) (ïáÕ 8112+ ïáÕ 8113)</t>
  </si>
  <si>
    <t xml:space="preserve">1.2.1. ì³ñÏ»ñ (ïáÕ 8122+ ïáÕ 8130) </t>
  </si>
  <si>
    <t xml:space="preserve">  - í³ñÏ»ñÇ ëï³óáõÙ  (ïáÕ 8123+ ïáÕ 8124)</t>
  </si>
  <si>
    <t xml:space="preserve">  - ëï³óí³Í í³ñÏ»ñÇ ÑÇÙÝ³Ï³Ý  ·áõÙ³ñÇ Ù³ñáõÙ   (ïáÕ 8131+ ïáÕ 8132)</t>
  </si>
  <si>
    <t>1.2.2. öáË³ïíáõÃÛáõÝÝ»ñ  (ïáÕ 8141+ ïáÕ 8150)</t>
  </si>
  <si>
    <t xml:space="preserve">  - µÛáõç»ï³ÛÇÝ ÷áË³ïíáõÃÛáõÝÝ»ñÇ ëï³óáõÙ   (ïáÕ 8142+ ïáÕ 8143) </t>
  </si>
  <si>
    <t xml:space="preserve">  - ëï³óí³Í ÷áË³ïíáõÃÛáõÝÝ»ñÇ ·áõÙ³ñÇ Ù³ñáõÙ  (ïáÕ 8151+ ïáÕ 8152) </t>
  </si>
  <si>
    <t xml:space="preserve">2.1. ´³ÅÝ»ïáÙë»ñ ¨ Ï³åÇï³ÉáõÙ ³ÛÉ Ù³ëÝ³ÏóáõÃÛáõÝ  (ïáÕ 8162+ ïáÕ 8163 + ïáÕ 8164) </t>
  </si>
  <si>
    <t>2.2. öáË³ïíáõÃÛáõÝÝ»ñ  (ïáÕ 8171+ ïáÕ 8172)</t>
  </si>
  <si>
    <t xml:space="preserve"> 1.1. ²ñÅ»ÃÕÃ»ñ (µ³ó³éáõÃÛ³Ùµ µ³ÅÝ»ïáÙë»ñÇ ¨ Ï³åÇï³ÉáõÙ ³ÛÉ Ù³ëÝ³ÏóáõÃÛ³Ý)  (ïáÕ 8212+ ïáÕ 8213)</t>
  </si>
  <si>
    <t>1.2.1. ì³ñÏ»ñ  (ïáÕ 8222+ ïáÕ 8230)</t>
  </si>
  <si>
    <t>1.2.2. öáË³ïíáõÃÛáõÝÝ»ñ  (ïáÕ 8241+ ïáÕ 8250)</t>
  </si>
  <si>
    <r>
      <t xml:space="preserve">ÀÜ¸²ØºÜÀ  ºÎ²ØàôîÜºð                          </t>
    </r>
    <r>
      <rPr>
        <sz val="10"/>
        <rFont val="Arial AM"/>
        <family val="2"/>
      </rPr>
      <t>(ïáÕ 1100 + ïáÕ 1200+ïáÕ 1300)</t>
    </r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</si>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</sst>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86">
    <font>
      <sz val="10"/>
      <name val="Arial"/>
      <family val="0"/>
    </font>
    <font>
      <sz val="8"/>
      <name val="Arial"/>
      <family val="0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i/>
      <sz val="12"/>
      <name val="Arial LatArm"/>
      <family val="2"/>
    </font>
    <font>
      <b/>
      <sz val="10.5"/>
      <name val="Arial LatArm"/>
      <family val="2"/>
    </font>
    <font>
      <b/>
      <sz val="9"/>
      <color indexed="8"/>
      <name val="Arial LatArm"/>
      <family val="2"/>
    </font>
    <font>
      <sz val="10"/>
      <color indexed="10"/>
      <name val="Arial LatAr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 AM"/>
      <family val="2"/>
    </font>
    <font>
      <b/>
      <sz val="12"/>
      <name val="Arial AM"/>
      <family val="2"/>
    </font>
    <font>
      <sz val="8"/>
      <name val="Arial AM"/>
      <family val="2"/>
    </font>
    <font>
      <sz val="10"/>
      <name val="Arial AM"/>
      <family val="2"/>
    </font>
    <font>
      <b/>
      <sz val="10.5"/>
      <name val="Arial AM"/>
      <family val="2"/>
    </font>
    <font>
      <sz val="12"/>
      <name val="Arial AM"/>
      <family val="2"/>
    </font>
    <font>
      <b/>
      <sz val="10"/>
      <name val="Arial AM"/>
      <family val="2"/>
    </font>
    <font>
      <sz val="11"/>
      <name val="Arial AM"/>
      <family val="2"/>
    </font>
    <font>
      <sz val="9"/>
      <name val="Arial AM"/>
      <family val="2"/>
    </font>
    <font>
      <b/>
      <sz val="14"/>
      <name val="Arial AM"/>
      <family val="2"/>
    </font>
    <font>
      <b/>
      <i/>
      <sz val="10"/>
      <name val="Arial AM"/>
      <family val="2"/>
    </font>
    <font>
      <b/>
      <i/>
      <sz val="11"/>
      <name val="Arial AM"/>
      <family val="2"/>
    </font>
    <font>
      <b/>
      <sz val="8"/>
      <name val="Arial AM"/>
      <family val="2"/>
    </font>
    <font>
      <b/>
      <i/>
      <sz val="8"/>
      <name val="Arial AM"/>
      <family val="2"/>
    </font>
    <font>
      <b/>
      <i/>
      <sz val="9"/>
      <name val="Arial AM"/>
      <family val="2"/>
    </font>
    <font>
      <b/>
      <sz val="11"/>
      <name val="Arial AM"/>
      <family val="2"/>
    </font>
    <font>
      <b/>
      <i/>
      <sz val="12"/>
      <name val="Arial AM"/>
      <family val="2"/>
    </font>
    <font>
      <b/>
      <sz val="9"/>
      <name val="Arial AM"/>
      <family val="2"/>
    </font>
    <font>
      <i/>
      <sz val="11"/>
      <name val="Arial AM"/>
      <family val="2"/>
    </font>
    <font>
      <sz val="8"/>
      <color indexed="10"/>
      <name val="Arial AM"/>
      <family val="2"/>
    </font>
    <font>
      <b/>
      <sz val="9"/>
      <color indexed="8"/>
      <name val="Arial AM"/>
      <family val="2"/>
    </font>
    <font>
      <b/>
      <i/>
      <sz val="9"/>
      <color indexed="8"/>
      <name val="Arial AM"/>
      <family val="2"/>
    </font>
    <font>
      <sz val="8"/>
      <color indexed="8"/>
      <name val="Arial AM"/>
      <family val="2"/>
    </font>
    <font>
      <b/>
      <i/>
      <sz val="8"/>
      <color indexed="8"/>
      <name val="Arial AM"/>
      <family val="2"/>
    </font>
    <font>
      <b/>
      <sz val="8"/>
      <color indexed="8"/>
      <name val="Arial AM"/>
      <family val="2"/>
    </font>
    <font>
      <sz val="9"/>
      <color indexed="8"/>
      <name val="Arial AM"/>
      <family val="2"/>
    </font>
    <font>
      <b/>
      <sz val="10"/>
      <color indexed="8"/>
      <name val="Arial AM"/>
      <family val="2"/>
    </font>
    <font>
      <i/>
      <sz val="9"/>
      <color indexed="8"/>
      <name val="Arial AM"/>
      <family val="2"/>
    </font>
    <font>
      <b/>
      <sz val="12"/>
      <color indexed="8"/>
      <name val="Arial AM"/>
      <family val="2"/>
    </font>
    <font>
      <sz val="10"/>
      <color indexed="8"/>
      <name val="Arial AM"/>
      <family val="2"/>
    </font>
    <font>
      <sz val="12"/>
      <color indexed="10"/>
      <name val="Arial AM"/>
      <family val="2"/>
    </font>
    <font>
      <i/>
      <sz val="10"/>
      <name val="Arial AM"/>
      <family val="2"/>
    </font>
    <font>
      <i/>
      <sz val="9"/>
      <name val="Arial AM"/>
      <family val="2"/>
    </font>
    <font>
      <sz val="11"/>
      <color indexed="10"/>
      <name val="Arial AM"/>
      <family val="2"/>
    </font>
    <font>
      <i/>
      <sz val="12"/>
      <name val="Arial A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6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194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9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49" fontId="10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 indent="1"/>
    </xf>
    <xf numFmtId="201" fontId="22" fillId="0" borderId="10" xfId="0" applyNumberFormat="1" applyFont="1" applyFill="1" applyBorder="1" applyAlignment="1">
      <alignment vertical="center"/>
    </xf>
    <xf numFmtId="201" fontId="22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 indent="3"/>
    </xf>
    <xf numFmtId="0" fontId="20" fillId="0" borderId="10" xfId="0" applyFont="1" applyFill="1" applyBorder="1" applyAlignment="1">
      <alignment horizontal="left" vertical="center" wrapText="1" indent="2"/>
    </xf>
    <xf numFmtId="49" fontId="20" fillId="0" borderId="10" xfId="0" applyNumberFormat="1" applyFont="1" applyFill="1" applyBorder="1" applyAlignment="1">
      <alignment horizontal="centerContinuous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201" fontId="22" fillId="32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201" fontId="22" fillId="32" borderId="10" xfId="0" applyNumberFormat="1" applyFont="1" applyFill="1" applyBorder="1" applyAlignment="1">
      <alignment vertical="center"/>
    </xf>
    <xf numFmtId="201" fontId="18" fillId="0" borderId="10" xfId="0" applyNumberFormat="1" applyFont="1" applyBorder="1" applyAlignment="1">
      <alignment vertical="center"/>
    </xf>
    <xf numFmtId="49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NumberFormat="1" applyFont="1" applyFill="1" applyBorder="1" applyAlignment="1">
      <alignment horizontal="left" vertical="center" wrapText="1" inden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vertical="center"/>
    </xf>
    <xf numFmtId="0" fontId="20" fillId="32" borderId="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vertical="top" wrapText="1"/>
    </xf>
    <xf numFmtId="201" fontId="20" fillId="0" borderId="13" xfId="0" applyNumberFormat="1" applyFont="1" applyBorder="1" applyAlignment="1">
      <alignment horizontal="center"/>
    </xf>
    <xf numFmtId="201" fontId="20" fillId="0" borderId="13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0" fillId="0" borderId="0" xfId="0" applyFont="1" applyFill="1" applyBorder="1" applyAlignment="1">
      <alignment/>
    </xf>
    <xf numFmtId="19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9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 readingOrder="1"/>
    </xf>
    <xf numFmtId="195" fontId="28" fillId="0" borderId="18" xfId="0" applyNumberFormat="1" applyFont="1" applyFill="1" applyBorder="1" applyAlignment="1">
      <alignment horizontal="center" vertical="center" wrapText="1"/>
    </xf>
    <xf numFmtId="201" fontId="18" fillId="0" borderId="14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0" fontId="32" fillId="0" borderId="25" xfId="0" applyNumberFormat="1" applyFont="1" applyFill="1" applyBorder="1" applyAlignment="1">
      <alignment horizontal="center" vertical="center" wrapText="1" readingOrder="1"/>
    </xf>
    <xf numFmtId="195" fontId="32" fillId="0" borderId="26" xfId="0" applyNumberFormat="1" applyFont="1" applyFill="1" applyBorder="1" applyAlignment="1">
      <alignment horizontal="center" vertical="center" wrapText="1"/>
    </xf>
    <xf numFmtId="201" fontId="18" fillId="0" borderId="25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25" fillId="0" borderId="27" xfId="0" applyNumberFormat="1" applyFont="1" applyFill="1" applyBorder="1" applyAlignment="1">
      <alignment horizontal="left" vertical="top" wrapText="1" readingOrder="1"/>
    </xf>
    <xf numFmtId="195" fontId="32" fillId="0" borderId="26" xfId="0" applyNumberFormat="1" applyFont="1" applyFill="1" applyBorder="1" applyAlignment="1">
      <alignment vertical="top" wrapText="1"/>
    </xf>
    <xf numFmtId="201" fontId="22" fillId="0" borderId="25" xfId="0" applyNumberFormat="1" applyFont="1" applyFill="1" applyBorder="1" applyAlignment="1">
      <alignment/>
    </xf>
    <xf numFmtId="201" fontId="22" fillId="0" borderId="22" xfId="0" applyNumberFormat="1" applyFont="1" applyFill="1" applyBorder="1" applyAlignment="1">
      <alignment/>
    </xf>
    <xf numFmtId="201" fontId="22" fillId="0" borderId="28" xfId="0" applyNumberFormat="1" applyFont="1" applyFill="1" applyBorder="1" applyAlignment="1">
      <alignment/>
    </xf>
    <xf numFmtId="0" fontId="19" fillId="0" borderId="29" xfId="0" applyFont="1" applyFill="1" applyBorder="1" applyAlignment="1">
      <alignment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left" vertical="top" wrapText="1" readingOrder="1"/>
    </xf>
    <xf numFmtId="0" fontId="28" fillId="0" borderId="31" xfId="0" applyNumberFormat="1" applyFont="1" applyFill="1" applyBorder="1" applyAlignment="1">
      <alignment horizontal="left" vertical="top" wrapText="1" readingOrder="1"/>
    </xf>
    <xf numFmtId="201" fontId="28" fillId="0" borderId="27" xfId="0" applyNumberFormat="1" applyFont="1" applyFill="1" applyBorder="1" applyAlignment="1">
      <alignment/>
    </xf>
    <xf numFmtId="201" fontId="33" fillId="0" borderId="27" xfId="0" applyNumberFormat="1" applyFont="1" applyFill="1" applyBorder="1" applyAlignment="1">
      <alignment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195" fontId="24" fillId="0" borderId="31" xfId="0" applyNumberFormat="1" applyFont="1" applyFill="1" applyBorder="1" applyAlignment="1">
      <alignment vertical="top" wrapText="1"/>
    </xf>
    <xf numFmtId="201" fontId="22" fillId="0" borderId="27" xfId="0" applyNumberFormat="1" applyFont="1" applyFill="1" applyBorder="1" applyAlignment="1">
      <alignment/>
    </xf>
    <xf numFmtId="0" fontId="28" fillId="0" borderId="31" xfId="0" applyNumberFormat="1" applyFont="1" applyFill="1" applyBorder="1" applyAlignment="1">
      <alignment horizontal="justify" vertical="top" wrapText="1" readingOrder="1"/>
    </xf>
    <xf numFmtId="0" fontId="25" fillId="0" borderId="27" xfId="0" applyNumberFormat="1" applyFont="1" applyFill="1" applyBorder="1" applyAlignment="1">
      <alignment vertical="center" wrapText="1" readingOrder="1"/>
    </xf>
    <xf numFmtId="195" fontId="28" fillId="0" borderId="31" xfId="0" applyNumberFormat="1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5" fillId="0" borderId="25" xfId="0" applyNumberFormat="1" applyFont="1" applyFill="1" applyBorder="1" applyAlignment="1">
      <alignment horizontal="left" vertical="top" wrapText="1" readingOrder="1"/>
    </xf>
    <xf numFmtId="0" fontId="19" fillId="0" borderId="2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201" fontId="22" fillId="0" borderId="27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vertical="top" wrapText="1"/>
    </xf>
    <xf numFmtId="49" fontId="29" fillId="0" borderId="32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center" vertical="center" wrapText="1" readingOrder="1"/>
    </xf>
    <xf numFmtId="49" fontId="19" fillId="0" borderId="32" xfId="0" applyNumberFormat="1" applyFont="1" applyFill="1" applyBorder="1" applyAlignment="1">
      <alignment horizontal="center" vertical="center"/>
    </xf>
    <xf numFmtId="201" fontId="18" fillId="0" borderId="27" xfId="0" applyNumberFormat="1" applyFont="1" applyFill="1" applyBorder="1" applyAlignment="1">
      <alignment horizontal="center" vertical="center"/>
    </xf>
    <xf numFmtId="194" fontId="24" fillId="0" borderId="31" xfId="0" applyNumberFormat="1" applyFont="1" applyFill="1" applyBorder="1" applyAlignment="1">
      <alignment vertical="top" wrapText="1"/>
    </xf>
    <xf numFmtId="0" fontId="35" fillId="0" borderId="31" xfId="0" applyNumberFormat="1" applyFont="1" applyFill="1" applyBorder="1" applyAlignment="1">
      <alignment horizontal="left" vertical="top" wrapText="1" readingOrder="1"/>
    </xf>
    <xf numFmtId="0" fontId="31" fillId="0" borderId="27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19" fillId="0" borderId="33" xfId="0" applyFont="1" applyFill="1" applyBorder="1" applyAlignment="1">
      <alignment vertical="center"/>
    </xf>
    <xf numFmtId="49" fontId="19" fillId="0" borderId="3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left" vertical="top" wrapText="1" readingOrder="1"/>
    </xf>
    <xf numFmtId="0" fontId="24" fillId="0" borderId="11" xfId="0" applyFont="1" applyFill="1" applyBorder="1" applyAlignment="1">
      <alignment vertical="top" wrapText="1"/>
    </xf>
    <xf numFmtId="201" fontId="22" fillId="0" borderId="36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30" xfId="0" applyNumberFormat="1" applyFont="1" applyFill="1" applyBorder="1" applyAlignment="1">
      <alignment horizontal="center" vertical="top"/>
    </xf>
    <xf numFmtId="0" fontId="19" fillId="0" borderId="37" xfId="0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horizontal="center" vertical="top"/>
    </xf>
    <xf numFmtId="49" fontId="19" fillId="0" borderId="39" xfId="0" applyNumberFormat="1" applyFont="1" applyFill="1" applyBorder="1" applyAlignment="1">
      <alignment horizontal="center" vertical="top"/>
    </xf>
    <xf numFmtId="0" fontId="25" fillId="0" borderId="40" xfId="0" applyFont="1" applyFill="1" applyBorder="1" applyAlignment="1">
      <alignment horizontal="left" vertical="top" wrapText="1"/>
    </xf>
    <xf numFmtId="0" fontId="24" fillId="0" borderId="41" xfId="0" applyFont="1" applyFill="1" applyBorder="1" applyAlignment="1">
      <alignment vertical="top" wrapText="1"/>
    </xf>
    <xf numFmtId="201" fontId="22" fillId="0" borderId="4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top"/>
    </xf>
    <xf numFmtId="195" fontId="30" fillId="0" borderId="0" xfId="0" applyNumberFormat="1" applyFont="1" applyFill="1" applyBorder="1" applyAlignment="1">
      <alignment horizontal="center" vertical="top"/>
    </xf>
    <xf numFmtId="195" fontId="19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194" fontId="19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194" fontId="25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3" fillId="32" borderId="42" xfId="0" applyFont="1" applyFill="1" applyBorder="1" applyAlignment="1">
      <alignment horizontal="center" vertical="center" wrapText="1"/>
    </xf>
    <xf numFmtId="0" fontId="23" fillId="32" borderId="18" xfId="0" applyFont="1" applyFill="1" applyBorder="1" applyAlignment="1">
      <alignment horizontal="center" vertical="center" wrapText="1"/>
    </xf>
    <xf numFmtId="0" fontId="23" fillId="32" borderId="43" xfId="0" applyFont="1" applyFill="1" applyBorder="1" applyAlignment="1">
      <alignment horizontal="center" vertical="center" wrapText="1"/>
    </xf>
    <xf numFmtId="49" fontId="23" fillId="32" borderId="4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9" fillId="32" borderId="14" xfId="0" applyFont="1" applyFill="1" applyBorder="1" applyAlignment="1">
      <alignment horizontal="center"/>
    </xf>
    <xf numFmtId="0" fontId="19" fillId="32" borderId="42" xfId="0" applyFont="1" applyFill="1" applyBorder="1" applyAlignment="1">
      <alignment horizontal="center" vertical="center"/>
    </xf>
    <xf numFmtId="0" fontId="32" fillId="32" borderId="14" xfId="0" applyFont="1" applyFill="1" applyBorder="1" applyAlignment="1">
      <alignment horizontal="center" vertical="top" wrapText="1"/>
    </xf>
    <xf numFmtId="49" fontId="34" fillId="32" borderId="18" xfId="0" applyNumberFormat="1" applyFont="1" applyFill="1" applyBorder="1" applyAlignment="1">
      <alignment horizontal="center"/>
    </xf>
    <xf numFmtId="201" fontId="18" fillId="0" borderId="14" xfId="0" applyNumberFormat="1" applyFont="1" applyBorder="1" applyAlignment="1">
      <alignment horizontal="center"/>
    </xf>
    <xf numFmtId="0" fontId="36" fillId="32" borderId="42" xfId="0" applyFont="1" applyFill="1" applyBorder="1" applyAlignment="1">
      <alignment horizontal="center" vertical="center"/>
    </xf>
    <xf numFmtId="0" fontId="25" fillId="32" borderId="14" xfId="0" applyFont="1" applyFill="1" applyBorder="1" applyAlignment="1">
      <alignment horizontal="left" vertical="top" wrapText="1"/>
    </xf>
    <xf numFmtId="201" fontId="22" fillId="0" borderId="14" xfId="0" applyNumberFormat="1" applyFont="1" applyBorder="1" applyAlignment="1">
      <alignment horizontal="center"/>
    </xf>
    <xf numFmtId="201" fontId="22" fillId="0" borderId="19" xfId="0" applyNumberFormat="1" applyFont="1" applyBorder="1" applyAlignment="1">
      <alignment horizontal="center"/>
    </xf>
    <xf numFmtId="201" fontId="22" fillId="0" borderId="20" xfId="0" applyNumberFormat="1" applyFont="1" applyBorder="1" applyAlignment="1">
      <alignment horizontal="center"/>
    </xf>
    <xf numFmtId="0" fontId="18" fillId="32" borderId="14" xfId="0" applyFont="1" applyFill="1" applyBorder="1" applyAlignment="1">
      <alignment horizontal="center" vertical="center" wrapText="1"/>
    </xf>
    <xf numFmtId="49" fontId="25" fillId="32" borderId="18" xfId="0" applyNumberFormat="1" applyFont="1" applyFill="1" applyBorder="1" applyAlignment="1">
      <alignment horizontal="center" vertical="center"/>
    </xf>
    <xf numFmtId="201" fontId="33" fillId="0" borderId="14" xfId="0" applyNumberFormat="1" applyFont="1" applyBorder="1" applyAlignment="1">
      <alignment horizontal="center"/>
    </xf>
    <xf numFmtId="0" fontId="23" fillId="32" borderId="14" xfId="0" applyFont="1" applyFill="1" applyBorder="1" applyAlignment="1">
      <alignment vertical="center" wrapText="1"/>
    </xf>
    <xf numFmtId="49" fontId="25" fillId="32" borderId="18" xfId="0" applyNumberFormat="1" applyFont="1" applyFill="1" applyBorder="1" applyAlignment="1">
      <alignment horizontal="center" vertical="center" wrapText="1"/>
    </xf>
    <xf numFmtId="201" fontId="18" fillId="0" borderId="28" xfId="0" applyNumberFormat="1" applyFont="1" applyBorder="1" applyAlignment="1">
      <alignment horizontal="center"/>
    </xf>
    <xf numFmtId="0" fontId="19" fillId="32" borderId="44" xfId="0" applyFont="1" applyFill="1" applyBorder="1" applyAlignment="1">
      <alignment horizontal="center" vertical="center"/>
    </xf>
    <xf numFmtId="0" fontId="31" fillId="32" borderId="25" xfId="0" applyFont="1" applyFill="1" applyBorder="1" applyAlignment="1">
      <alignment horizontal="left" vertical="center" wrapText="1"/>
    </xf>
    <xf numFmtId="49" fontId="25" fillId="32" borderId="26" xfId="0" applyNumberFormat="1" applyFont="1" applyFill="1" applyBorder="1" applyAlignment="1">
      <alignment horizontal="center" vertical="center" wrapText="1"/>
    </xf>
    <xf numFmtId="201" fontId="22" fillId="0" borderId="25" xfId="0" applyNumberFormat="1" applyFont="1" applyBorder="1" applyAlignment="1">
      <alignment horizontal="center"/>
    </xf>
    <xf numFmtId="0" fontId="19" fillId="32" borderId="45" xfId="0" applyFont="1" applyFill="1" applyBorder="1" applyAlignment="1">
      <alignment horizontal="center" vertical="center"/>
    </xf>
    <xf numFmtId="49" fontId="34" fillId="0" borderId="27" xfId="0" applyNumberFormat="1" applyFont="1" applyFill="1" applyBorder="1" applyAlignment="1">
      <alignment vertical="top" wrapText="1"/>
    </xf>
    <xf numFmtId="49" fontId="34" fillId="32" borderId="31" xfId="0" applyNumberFormat="1" applyFont="1" applyFill="1" applyBorder="1" applyAlignment="1">
      <alignment horizontal="center" vertical="center" wrapText="1"/>
    </xf>
    <xf numFmtId="201" fontId="22" fillId="0" borderId="27" xfId="0" applyNumberFormat="1" applyFont="1" applyBorder="1" applyAlignment="1">
      <alignment horizontal="center"/>
    </xf>
    <xf numFmtId="201" fontId="18" fillId="0" borderId="46" xfId="0" applyNumberFormat="1" applyFont="1" applyBorder="1" applyAlignment="1">
      <alignment horizontal="center"/>
    </xf>
    <xf numFmtId="49" fontId="37" fillId="0" borderId="31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vertical="top" wrapText="1"/>
    </xf>
    <xf numFmtId="49" fontId="25" fillId="32" borderId="31" xfId="0" applyNumberFormat="1" applyFont="1" applyFill="1" applyBorder="1" applyAlignment="1">
      <alignment horizontal="center" vertical="center" wrapText="1"/>
    </xf>
    <xf numFmtId="201" fontId="22" fillId="0" borderId="22" xfId="0" applyNumberFormat="1" applyFont="1" applyBorder="1" applyAlignment="1">
      <alignment horizontal="center"/>
    </xf>
    <xf numFmtId="0" fontId="19" fillId="32" borderId="47" xfId="0" applyFont="1" applyFill="1" applyBorder="1" applyAlignment="1">
      <alignment horizontal="center" vertical="center"/>
    </xf>
    <xf numFmtId="49" fontId="31" fillId="0" borderId="40" xfId="0" applyNumberFormat="1" applyFont="1" applyFill="1" applyBorder="1" applyAlignment="1">
      <alignment vertical="top" wrapText="1"/>
    </xf>
    <xf numFmtId="49" fontId="34" fillId="32" borderId="41" xfId="0" applyNumberFormat="1" applyFont="1" applyFill="1" applyBorder="1" applyAlignment="1">
      <alignment horizontal="center" vertical="center" wrapText="1"/>
    </xf>
    <xf numFmtId="201" fontId="22" fillId="0" borderId="48" xfId="0" applyNumberFormat="1" applyFont="1" applyBorder="1" applyAlignment="1">
      <alignment horizontal="center"/>
    </xf>
    <xf numFmtId="49" fontId="34" fillId="0" borderId="14" xfId="0" applyNumberFormat="1" applyFont="1" applyFill="1" applyBorder="1" applyAlignment="1">
      <alignment vertical="top" wrapText="1"/>
    </xf>
    <xf numFmtId="201" fontId="18" fillId="0" borderId="49" xfId="0" applyNumberFormat="1" applyFont="1" applyBorder="1" applyAlignment="1">
      <alignment horizontal="center"/>
    </xf>
    <xf numFmtId="201" fontId="18" fillId="0" borderId="20" xfId="0" applyNumberFormat="1" applyFont="1" applyBorder="1" applyAlignment="1">
      <alignment horizontal="center"/>
    </xf>
    <xf numFmtId="49" fontId="31" fillId="0" borderId="25" xfId="0" applyNumberFormat="1" applyFont="1" applyFill="1" applyBorder="1" applyAlignment="1">
      <alignment vertical="top" wrapText="1"/>
    </xf>
    <xf numFmtId="49" fontId="34" fillId="0" borderId="40" xfId="0" applyNumberFormat="1" applyFont="1" applyFill="1" applyBorder="1" applyAlignment="1">
      <alignment vertical="top" wrapText="1"/>
    </xf>
    <xf numFmtId="49" fontId="37" fillId="0" borderId="41" xfId="0" applyNumberFormat="1" applyFont="1" applyFill="1" applyBorder="1" applyAlignment="1">
      <alignment horizontal="center" vertical="center" wrapText="1"/>
    </xf>
    <xf numFmtId="201" fontId="22" fillId="0" borderId="40" xfId="0" applyNumberFormat="1" applyFont="1" applyBorder="1" applyAlignment="1">
      <alignment horizontal="center"/>
    </xf>
    <xf numFmtId="201" fontId="18" fillId="0" borderId="50" xfId="0" applyNumberFormat="1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27" xfId="0" applyFont="1" applyFill="1" applyBorder="1" applyAlignment="1">
      <alignment vertical="top" wrapText="1"/>
    </xf>
    <xf numFmtId="0" fontId="34" fillId="0" borderId="31" xfId="0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vertical="top" wrapText="1"/>
    </xf>
    <xf numFmtId="49" fontId="37" fillId="0" borderId="27" xfId="0" applyNumberFormat="1" applyFont="1" applyFill="1" applyBorder="1" applyAlignment="1">
      <alignment vertical="center" wrapText="1"/>
    </xf>
    <xf numFmtId="49" fontId="37" fillId="0" borderId="40" xfId="0" applyNumberFormat="1" applyFont="1" applyFill="1" applyBorder="1" applyAlignment="1">
      <alignment vertical="top" wrapText="1"/>
    </xf>
    <xf numFmtId="49" fontId="38" fillId="0" borderId="14" xfId="0" applyNumberFormat="1" applyFont="1" applyFill="1" applyBorder="1" applyAlignment="1">
      <alignment vertical="top" wrapText="1"/>
    </xf>
    <xf numFmtId="49" fontId="38" fillId="0" borderId="25" xfId="0" applyNumberFormat="1" applyFont="1" applyFill="1" applyBorder="1" applyAlignment="1">
      <alignment vertical="top" wrapText="1"/>
    </xf>
    <xf numFmtId="49" fontId="38" fillId="0" borderId="27" xfId="0" applyNumberFormat="1" applyFont="1" applyFill="1" applyBorder="1" applyAlignment="1">
      <alignment vertical="top" wrapText="1"/>
    </xf>
    <xf numFmtId="49" fontId="37" fillId="0" borderId="14" xfId="0" applyNumberFormat="1" applyFont="1" applyFill="1" applyBorder="1" applyAlignment="1">
      <alignment vertical="top" wrapText="1"/>
    </xf>
    <xf numFmtId="0" fontId="19" fillId="32" borderId="43" xfId="0" applyFont="1" applyFill="1" applyBorder="1" applyAlignment="1">
      <alignment horizontal="center" vertical="center"/>
    </xf>
    <xf numFmtId="49" fontId="37" fillId="0" borderId="49" xfId="0" applyNumberFormat="1" applyFont="1" applyFill="1" applyBorder="1" applyAlignment="1">
      <alignment vertical="center" wrapText="1"/>
    </xf>
    <xf numFmtId="49" fontId="25" fillId="32" borderId="51" xfId="0" applyNumberFormat="1" applyFont="1" applyFill="1" applyBorder="1" applyAlignment="1">
      <alignment horizontal="center" vertical="center" wrapText="1"/>
    </xf>
    <xf numFmtId="201" fontId="18" fillId="0" borderId="52" xfId="0" applyNumberFormat="1" applyFont="1" applyBorder="1" applyAlignment="1">
      <alignment horizontal="center"/>
    </xf>
    <xf numFmtId="49" fontId="38" fillId="0" borderId="25" xfId="0" applyNumberFormat="1" applyFont="1" applyFill="1" applyBorder="1" applyAlignment="1">
      <alignment vertical="center" wrapText="1"/>
    </xf>
    <xf numFmtId="49" fontId="42" fillId="0" borderId="27" xfId="0" applyNumberFormat="1" applyFont="1" applyFill="1" applyBorder="1" applyAlignment="1">
      <alignment vertical="top" wrapText="1"/>
    </xf>
    <xf numFmtId="49" fontId="38" fillId="0" borderId="27" xfId="0" applyNumberFormat="1" applyFont="1" applyFill="1" applyBorder="1" applyAlignment="1">
      <alignment vertical="center" wrapText="1"/>
    </xf>
    <xf numFmtId="0" fontId="34" fillId="0" borderId="27" xfId="0" applyFont="1" applyBorder="1" applyAlignment="1">
      <alignment vertical="top" wrapText="1"/>
    </xf>
    <xf numFmtId="0" fontId="19" fillId="32" borderId="53" xfId="0" applyFont="1" applyFill="1" applyBorder="1" applyAlignment="1">
      <alignment horizontal="center" vertical="center"/>
    </xf>
    <xf numFmtId="0" fontId="34" fillId="0" borderId="36" xfId="0" applyFont="1" applyBorder="1" applyAlignment="1">
      <alignment vertical="top" wrapText="1"/>
    </xf>
    <xf numFmtId="49" fontId="37" fillId="0" borderId="11" xfId="0" applyNumberFormat="1" applyFont="1" applyFill="1" applyBorder="1" applyAlignment="1">
      <alignment horizontal="center" vertical="center" wrapText="1"/>
    </xf>
    <xf numFmtId="201" fontId="22" fillId="0" borderId="36" xfId="0" applyNumberFormat="1" applyFont="1" applyBorder="1" applyAlignment="1">
      <alignment horizontal="center"/>
    </xf>
    <xf numFmtId="0" fontId="25" fillId="0" borderId="27" xfId="0" applyFont="1" applyBorder="1" applyAlignment="1">
      <alignment vertical="top" wrapText="1"/>
    </xf>
    <xf numFmtId="0" fontId="19" fillId="32" borderId="45" xfId="0" applyFont="1" applyFill="1" applyBorder="1" applyAlignment="1">
      <alignment horizontal="center"/>
    </xf>
    <xf numFmtId="0" fontId="25" fillId="0" borderId="27" xfId="0" applyFont="1" applyBorder="1" applyAlignment="1">
      <alignment wrapText="1"/>
    </xf>
    <xf numFmtId="0" fontId="25" fillId="0" borderId="54" xfId="0" applyFont="1" applyBorder="1" applyAlignment="1">
      <alignment vertical="top" wrapText="1"/>
    </xf>
    <xf numFmtId="201" fontId="18" fillId="0" borderId="55" xfId="0" applyNumberFormat="1" applyFont="1" applyBorder="1" applyAlignment="1">
      <alignment horizontal="center"/>
    </xf>
    <xf numFmtId="49" fontId="38" fillId="0" borderId="14" xfId="0" applyNumberFormat="1" applyFont="1" applyFill="1" applyBorder="1" applyAlignment="1">
      <alignment vertical="center" wrapText="1"/>
    </xf>
    <xf numFmtId="0" fontId="25" fillId="32" borderId="56" xfId="0" applyFont="1" applyFill="1" applyBorder="1" applyAlignment="1">
      <alignment horizontal="left" vertical="top" wrapText="1"/>
    </xf>
    <xf numFmtId="0" fontId="34" fillId="0" borderId="25" xfId="0" applyFont="1" applyBorder="1" applyAlignment="1">
      <alignment vertical="top" wrapText="1"/>
    </xf>
    <xf numFmtId="0" fontId="34" fillId="0" borderId="40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36" fillId="32" borderId="56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left" vertical="top" wrapText="1"/>
    </xf>
    <xf numFmtId="0" fontId="19" fillId="32" borderId="27" xfId="0" applyFont="1" applyFill="1" applyBorder="1" applyAlignment="1">
      <alignment horizontal="center" vertical="center"/>
    </xf>
    <xf numFmtId="0" fontId="31" fillId="32" borderId="57" xfId="0" applyFont="1" applyFill="1" applyBorder="1" applyAlignment="1">
      <alignment horizontal="left" vertical="top" wrapText="1"/>
    </xf>
    <xf numFmtId="49" fontId="34" fillId="32" borderId="56" xfId="0" applyNumberFormat="1" applyFont="1" applyFill="1" applyBorder="1" applyAlignment="1">
      <alignment horizontal="center"/>
    </xf>
    <xf numFmtId="201" fontId="22" fillId="0" borderId="56" xfId="0" applyNumberFormat="1" applyFont="1" applyBorder="1" applyAlignment="1">
      <alignment horizontal="center"/>
    </xf>
    <xf numFmtId="201" fontId="18" fillId="0" borderId="58" xfId="0" applyNumberFormat="1" applyFont="1" applyBorder="1" applyAlignment="1">
      <alignment horizontal="center"/>
    </xf>
    <xf numFmtId="0" fontId="36" fillId="32" borderId="25" xfId="0" applyFont="1" applyFill="1" applyBorder="1" applyAlignment="1">
      <alignment horizontal="center" vertical="center"/>
    </xf>
    <xf numFmtId="0" fontId="25" fillId="32" borderId="26" xfId="0" applyFont="1" applyFill="1" applyBorder="1" applyAlignment="1">
      <alignment horizontal="left" vertical="top" wrapText="1"/>
    </xf>
    <xf numFmtId="49" fontId="34" fillId="32" borderId="27" xfId="0" applyNumberFormat="1" applyFont="1" applyFill="1" applyBorder="1" applyAlignment="1">
      <alignment horizontal="center"/>
    </xf>
    <xf numFmtId="0" fontId="19" fillId="32" borderId="25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top" wrapText="1"/>
    </xf>
    <xf numFmtId="49" fontId="34" fillId="32" borderId="25" xfId="0" applyNumberFormat="1" applyFont="1" applyFill="1" applyBorder="1" applyAlignment="1">
      <alignment horizontal="center"/>
    </xf>
    <xf numFmtId="49" fontId="43" fillId="0" borderId="26" xfId="0" applyNumberFormat="1" applyFont="1" applyFill="1" applyBorder="1" applyAlignment="1">
      <alignment vertical="top" wrapText="1"/>
    </xf>
    <xf numFmtId="49" fontId="38" fillId="0" borderId="18" xfId="0" applyNumberFormat="1" applyFont="1" applyFill="1" applyBorder="1" applyAlignment="1">
      <alignment vertical="top" wrapText="1"/>
    </xf>
    <xf numFmtId="49" fontId="25" fillId="32" borderId="25" xfId="0" applyNumberFormat="1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horizontal="left" vertical="top" wrapText="1"/>
    </xf>
    <xf numFmtId="49" fontId="37" fillId="0" borderId="31" xfId="0" applyNumberFormat="1" applyFont="1" applyFill="1" applyBorder="1" applyAlignment="1">
      <alignment vertical="top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4" fillId="0" borderId="31" xfId="0" applyNumberFormat="1" applyFont="1" applyFill="1" applyBorder="1" applyAlignment="1">
      <alignment vertical="top" wrapText="1"/>
    </xf>
    <xf numFmtId="49" fontId="38" fillId="0" borderId="31" xfId="0" applyNumberFormat="1" applyFont="1" applyFill="1" applyBorder="1" applyAlignment="1">
      <alignment vertical="top" wrapText="1"/>
    </xf>
    <xf numFmtId="49" fontId="25" fillId="32" borderId="27" xfId="0" applyNumberFormat="1" applyFont="1" applyFill="1" applyBorder="1" applyAlignment="1">
      <alignment horizontal="center" vertical="center" wrapText="1"/>
    </xf>
    <xf numFmtId="0" fontId="19" fillId="32" borderId="40" xfId="0" applyFont="1" applyFill="1" applyBorder="1" applyAlignment="1">
      <alignment horizontal="center" vertical="center"/>
    </xf>
    <xf numFmtId="49" fontId="37" fillId="0" borderId="41" xfId="0" applyNumberFormat="1" applyFont="1" applyFill="1" applyBorder="1" applyAlignment="1">
      <alignment vertical="top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vertical="top" wrapText="1"/>
    </xf>
    <xf numFmtId="0" fontId="23" fillId="0" borderId="28" xfId="0" applyFont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 wrapText="1"/>
    </xf>
    <xf numFmtId="49" fontId="44" fillId="0" borderId="27" xfId="0" applyNumberFormat="1" applyFont="1" applyFill="1" applyBorder="1" applyAlignment="1">
      <alignment vertical="top" wrapText="1"/>
    </xf>
    <xf numFmtId="49" fontId="44" fillId="0" borderId="25" xfId="0" applyNumberFormat="1" applyFont="1" applyFill="1" applyBorder="1" applyAlignment="1">
      <alignment vertical="top" wrapText="1"/>
    </xf>
    <xf numFmtId="49" fontId="42" fillId="0" borderId="49" xfId="0" applyNumberFormat="1" applyFont="1" applyFill="1" applyBorder="1" applyAlignment="1">
      <alignment vertical="top" wrapText="1"/>
    </xf>
    <xf numFmtId="201" fontId="22" fillId="0" borderId="49" xfId="0" applyNumberFormat="1" applyFont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 vertical="center" wrapText="1"/>
    </xf>
    <xf numFmtId="201" fontId="33" fillId="0" borderId="14" xfId="0" applyNumberFormat="1" applyFont="1" applyBorder="1" applyAlignment="1">
      <alignment horizontal="center" vertical="center"/>
    </xf>
    <xf numFmtId="201" fontId="33" fillId="0" borderId="19" xfId="0" applyNumberFormat="1" applyFont="1" applyBorder="1" applyAlignment="1">
      <alignment horizontal="center" vertical="center"/>
    </xf>
    <xf numFmtId="49" fontId="37" fillId="0" borderId="25" xfId="0" applyNumberFormat="1" applyFont="1" applyFill="1" applyBorder="1" applyAlignment="1">
      <alignment vertical="top" wrapText="1"/>
    </xf>
    <xf numFmtId="201" fontId="18" fillId="0" borderId="25" xfId="0" applyNumberFormat="1" applyFont="1" applyBorder="1" applyAlignment="1">
      <alignment horizontal="center"/>
    </xf>
    <xf numFmtId="201" fontId="18" fillId="0" borderId="22" xfId="0" applyNumberFormat="1" applyFont="1" applyBorder="1" applyAlignment="1">
      <alignment horizontal="center"/>
    </xf>
    <xf numFmtId="0" fontId="36" fillId="32" borderId="59" xfId="0" applyFont="1" applyFill="1" applyBorder="1" applyAlignment="1">
      <alignment horizontal="center" vertical="center"/>
    </xf>
    <xf numFmtId="49" fontId="34" fillId="32" borderId="57" xfId="0" applyNumberFormat="1" applyFont="1" applyFill="1" applyBorder="1" applyAlignment="1">
      <alignment horizontal="center"/>
    </xf>
    <xf numFmtId="201" fontId="22" fillId="0" borderId="60" xfId="0" applyNumberFormat="1" applyFont="1" applyBorder="1" applyAlignment="1">
      <alignment horizontal="center"/>
    </xf>
    <xf numFmtId="201" fontId="18" fillId="0" borderId="19" xfId="0" applyNumberFormat="1" applyFont="1" applyBorder="1" applyAlignment="1">
      <alignment horizontal="center" vertical="center"/>
    </xf>
    <xf numFmtId="0" fontId="25" fillId="32" borderId="25" xfId="0" applyFont="1" applyFill="1" applyBorder="1" applyAlignment="1">
      <alignment horizontal="left" vertical="top" wrapText="1"/>
    </xf>
    <xf numFmtId="49" fontId="37" fillId="0" borderId="31" xfId="0" applyNumberFormat="1" applyFont="1" applyFill="1" applyBorder="1" applyAlignment="1">
      <alignment horizontal="center" vertical="top" wrapText="1"/>
    </xf>
    <xf numFmtId="201" fontId="18" fillId="0" borderId="32" xfId="0" applyNumberFormat="1" applyFont="1" applyBorder="1" applyAlignment="1">
      <alignment horizontal="center"/>
    </xf>
    <xf numFmtId="49" fontId="25" fillId="0" borderId="27" xfId="0" applyNumberFormat="1" applyFont="1" applyFill="1" applyBorder="1" applyAlignment="1">
      <alignment wrapText="1"/>
    </xf>
    <xf numFmtId="201" fontId="18" fillId="0" borderId="27" xfId="0" applyNumberFormat="1" applyFont="1" applyBorder="1" applyAlignment="1">
      <alignment horizontal="center"/>
    </xf>
    <xf numFmtId="49" fontId="37" fillId="0" borderId="26" xfId="0" applyNumberFormat="1" applyFont="1" applyFill="1" applyBorder="1" applyAlignment="1">
      <alignment horizontal="center" vertical="top" wrapText="1"/>
    </xf>
    <xf numFmtId="0" fontId="37" fillId="0" borderId="40" xfId="0" applyFont="1" applyBorder="1" applyAlignment="1">
      <alignment horizontal="left" vertical="top" wrapText="1"/>
    </xf>
    <xf numFmtId="49" fontId="37" fillId="0" borderId="41" xfId="0" applyNumberFormat="1" applyFont="1" applyFill="1" applyBorder="1" applyAlignment="1">
      <alignment horizontal="center" vertical="top" wrapText="1"/>
    </xf>
    <xf numFmtId="201" fontId="18" fillId="0" borderId="48" xfId="0" applyNumberFormat="1" applyFont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 wrapText="1"/>
    </xf>
    <xf numFmtId="49" fontId="18" fillId="0" borderId="27" xfId="0" applyNumberFormat="1" applyFont="1" applyFill="1" applyBorder="1" applyAlignment="1">
      <alignment wrapText="1"/>
    </xf>
    <xf numFmtId="49" fontId="20" fillId="32" borderId="31" xfId="0" applyNumberFormat="1" applyFont="1" applyFill="1" applyBorder="1" applyAlignment="1">
      <alignment horizontal="center" wrapText="1"/>
    </xf>
    <xf numFmtId="201" fontId="33" fillId="0" borderId="27" xfId="0" applyNumberFormat="1" applyFont="1" applyBorder="1" applyAlignment="1">
      <alignment horizontal="center"/>
    </xf>
    <xf numFmtId="201" fontId="33" fillId="0" borderId="32" xfId="0" applyNumberFormat="1" applyFont="1" applyBorder="1" applyAlignment="1">
      <alignment horizontal="center"/>
    </xf>
    <xf numFmtId="49" fontId="20" fillId="0" borderId="27" xfId="0" applyNumberFormat="1" applyFont="1" applyFill="1" applyBorder="1" applyAlignment="1">
      <alignment wrapText="1"/>
    </xf>
    <xf numFmtId="49" fontId="20" fillId="0" borderId="45" xfId="0" applyNumberFormat="1" applyFont="1" applyFill="1" applyBorder="1" applyAlignment="1">
      <alignment horizontal="center" vertical="top" wrapText="1"/>
    </xf>
    <xf numFmtId="49" fontId="32" fillId="0" borderId="27" xfId="0" applyNumberFormat="1" applyFont="1" applyFill="1" applyBorder="1" applyAlignment="1">
      <alignment wrapText="1"/>
    </xf>
    <xf numFmtId="49" fontId="20" fillId="32" borderId="31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wrapText="1"/>
    </xf>
    <xf numFmtId="49" fontId="46" fillId="0" borderId="31" xfId="0" applyNumberFormat="1" applyFont="1" applyFill="1" applyBorder="1" applyAlignment="1">
      <alignment horizontal="center" vertical="top" wrapText="1"/>
    </xf>
    <xf numFmtId="201" fontId="47" fillId="0" borderId="27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 vertical="center"/>
    </xf>
    <xf numFmtId="49" fontId="46" fillId="0" borderId="31" xfId="0" applyNumberFormat="1" applyFont="1" applyFill="1" applyBorder="1" applyAlignment="1">
      <alignment horizontal="center" vertical="center" wrapText="1"/>
    </xf>
    <xf numFmtId="201" fontId="22" fillId="0" borderId="32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0" fontId="20" fillId="0" borderId="27" xfId="0" applyFont="1" applyFill="1" applyBorder="1" applyAlignment="1">
      <alignment wrapText="1"/>
    </xf>
    <xf numFmtId="49" fontId="46" fillId="0" borderId="31" xfId="0" applyNumberFormat="1" applyFont="1" applyFill="1" applyBorder="1" applyAlignment="1">
      <alignment horizontal="center" wrapText="1"/>
    </xf>
    <xf numFmtId="49" fontId="20" fillId="0" borderId="47" xfId="0" applyNumberFormat="1" applyFont="1" applyBorder="1" applyAlignment="1">
      <alignment horizontal="center" vertical="center"/>
    </xf>
    <xf numFmtId="49" fontId="27" fillId="0" borderId="40" xfId="0" applyNumberFormat="1" applyFont="1" applyFill="1" applyBorder="1" applyAlignment="1">
      <alignment wrapText="1"/>
    </xf>
    <xf numFmtId="49" fontId="46" fillId="0" borderId="41" xfId="0" applyNumberFormat="1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/>
    </xf>
    <xf numFmtId="0" fontId="48" fillId="32" borderId="0" xfId="0" applyFont="1" applyFill="1" applyBorder="1" applyAlignment="1">
      <alignment vertical="top" wrapText="1"/>
    </xf>
    <xf numFmtId="49" fontId="25" fillId="32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32" borderId="0" xfId="0" applyFont="1" applyFill="1" applyBorder="1" applyAlignment="1">
      <alignment wrapText="1"/>
    </xf>
    <xf numFmtId="49" fontId="25" fillId="32" borderId="0" xfId="0" applyNumberFormat="1" applyFont="1" applyFill="1" applyBorder="1" applyAlignment="1">
      <alignment horizontal="center"/>
    </xf>
    <xf numFmtId="0" fontId="23" fillId="32" borderId="0" xfId="0" applyFont="1" applyFill="1" applyBorder="1" applyAlignment="1">
      <alignment vertical="center" wrapText="1"/>
    </xf>
    <xf numFmtId="0" fontId="27" fillId="32" borderId="0" xfId="0" applyFont="1" applyFill="1" applyBorder="1" applyAlignment="1">
      <alignment wrapText="1"/>
    </xf>
    <xf numFmtId="49" fontId="31" fillId="32" borderId="0" xfId="0" applyNumberFormat="1" applyFont="1" applyFill="1" applyBorder="1" applyAlignment="1">
      <alignment horizontal="center"/>
    </xf>
    <xf numFmtId="0" fontId="20" fillId="32" borderId="0" xfId="0" applyFont="1" applyFill="1" applyBorder="1" applyAlignment="1">
      <alignment wrapText="1"/>
    </xf>
    <xf numFmtId="0" fontId="23" fillId="0" borderId="0" xfId="0" applyFont="1" applyAlignment="1">
      <alignment/>
    </xf>
    <xf numFmtId="0" fontId="19" fillId="0" borderId="49" xfId="0" applyFont="1" applyBorder="1" applyAlignment="1">
      <alignment/>
    </xf>
    <xf numFmtId="0" fontId="23" fillId="0" borderId="51" xfId="0" applyFont="1" applyBorder="1" applyAlignment="1">
      <alignment horizontal="center" wrapText="1"/>
    </xf>
    <xf numFmtId="201" fontId="22" fillId="0" borderId="49" xfId="0" applyNumberFormat="1" applyFont="1" applyBorder="1" applyAlignment="1">
      <alignment/>
    </xf>
    <xf numFmtId="201" fontId="22" fillId="0" borderId="51" xfId="0" applyNumberFormat="1" applyFont="1" applyBorder="1" applyAlignment="1">
      <alignment/>
    </xf>
    <xf numFmtId="201" fontId="22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23" fillId="32" borderId="61" xfId="0" applyFont="1" applyFill="1" applyBorder="1" applyAlignment="1">
      <alignment horizontal="centerContinuous" vertical="center" wrapText="1"/>
    </xf>
    <xf numFmtId="0" fontId="23" fillId="32" borderId="42" xfId="0" applyFont="1" applyFill="1" applyBorder="1" applyAlignment="1">
      <alignment horizontal="centerContinuous" vertical="center" wrapText="1"/>
    </xf>
    <xf numFmtId="0" fontId="23" fillId="32" borderId="18" xfId="0" applyFont="1" applyFill="1" applyBorder="1" applyAlignment="1">
      <alignment horizontal="centerContinuous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32" borderId="49" xfId="0" applyFont="1" applyFill="1" applyBorder="1" applyAlignment="1">
      <alignment horizontal="centerContinuous" vertical="center" wrapText="1"/>
    </xf>
    <xf numFmtId="49" fontId="23" fillId="32" borderId="14" xfId="0" applyNumberFormat="1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/>
    </xf>
    <xf numFmtId="0" fontId="19" fillId="0" borderId="44" xfId="0" applyFont="1" applyBorder="1" applyAlignment="1">
      <alignment/>
    </xf>
    <xf numFmtId="0" fontId="34" fillId="0" borderId="25" xfId="0" applyFont="1" applyBorder="1" applyAlignment="1">
      <alignment horizontal="center" wrapText="1"/>
    </xf>
    <xf numFmtId="0" fontId="23" fillId="0" borderId="25" xfId="0" applyFont="1" applyBorder="1" applyAlignment="1">
      <alignment/>
    </xf>
    <xf numFmtId="201" fontId="32" fillId="0" borderId="26" xfId="0" applyNumberFormat="1" applyFont="1" applyBorder="1" applyAlignment="1">
      <alignment/>
    </xf>
    <xf numFmtId="201" fontId="32" fillId="0" borderId="21" xfId="0" applyNumberFormat="1" applyFont="1" applyBorder="1" applyAlignment="1">
      <alignment/>
    </xf>
    <xf numFmtId="201" fontId="32" fillId="0" borderId="62" xfId="0" applyNumberFormat="1" applyFont="1" applyBorder="1" applyAlignment="1">
      <alignment/>
    </xf>
    <xf numFmtId="0" fontId="25" fillId="0" borderId="25" xfId="0" applyFont="1" applyBorder="1" applyAlignment="1">
      <alignment horizontal="center" wrapText="1"/>
    </xf>
    <xf numFmtId="201" fontId="32" fillId="0" borderId="31" xfId="0" applyNumberFormat="1" applyFont="1" applyBorder="1" applyAlignment="1">
      <alignment/>
    </xf>
    <xf numFmtId="201" fontId="32" fillId="0" borderId="28" xfId="0" applyNumberFormat="1" applyFont="1" applyBorder="1" applyAlignment="1">
      <alignment/>
    </xf>
    <xf numFmtId="0" fontId="19" fillId="0" borderId="45" xfId="0" applyFont="1" applyBorder="1" applyAlignment="1">
      <alignment/>
    </xf>
    <xf numFmtId="0" fontId="34" fillId="0" borderId="27" xfId="0" applyFont="1" applyBorder="1" applyAlignment="1">
      <alignment horizontal="center" wrapText="1"/>
    </xf>
    <xf numFmtId="0" fontId="20" fillId="0" borderId="27" xfId="0" applyFont="1" applyBorder="1" applyAlignment="1">
      <alignment/>
    </xf>
    <xf numFmtId="201" fontId="24" fillId="0" borderId="31" xfId="0" applyNumberFormat="1" applyFont="1" applyBorder="1" applyAlignment="1">
      <alignment/>
    </xf>
    <xf numFmtId="201" fontId="24" fillId="0" borderId="29" xfId="0" applyNumberFormat="1" applyFont="1" applyBorder="1" applyAlignment="1">
      <alignment/>
    </xf>
    <xf numFmtId="201" fontId="24" fillId="0" borderId="63" xfId="0" applyNumberFormat="1" applyFont="1" applyBorder="1" applyAlignment="1">
      <alignment/>
    </xf>
    <xf numFmtId="0" fontId="25" fillId="0" borderId="27" xfId="0" applyFont="1" applyBorder="1" applyAlignment="1">
      <alignment horizontal="center"/>
    </xf>
    <xf numFmtId="201" fontId="24" fillId="0" borderId="46" xfId="0" applyNumberFormat="1" applyFont="1" applyBorder="1" applyAlignment="1">
      <alignment/>
    </xf>
    <xf numFmtId="0" fontId="19" fillId="0" borderId="45" xfId="0" applyFont="1" applyBorder="1" applyAlignment="1">
      <alignment vertical="center"/>
    </xf>
    <xf numFmtId="0" fontId="31" fillId="0" borderId="27" xfId="0" applyFont="1" applyBorder="1" applyAlignment="1">
      <alignment wrapText="1"/>
    </xf>
    <xf numFmtId="201" fontId="24" fillId="0" borderId="46" xfId="0" applyNumberFormat="1" applyFont="1" applyBorder="1" applyAlignment="1">
      <alignment vertical="center" wrapText="1"/>
    </xf>
    <xf numFmtId="0" fontId="25" fillId="0" borderId="25" xfId="0" applyFont="1" applyBorder="1" applyAlignment="1">
      <alignment horizontal="left" wrapText="1"/>
    </xf>
    <xf numFmtId="201" fontId="24" fillId="0" borderId="31" xfId="0" applyNumberFormat="1" applyFont="1" applyBorder="1" applyAlignment="1">
      <alignment vertical="center" wrapText="1"/>
    </xf>
    <xf numFmtId="0" fontId="34" fillId="0" borderId="27" xfId="0" applyFont="1" applyBorder="1" applyAlignment="1">
      <alignment wrapText="1"/>
    </xf>
    <xf numFmtId="201" fontId="24" fillId="0" borderId="29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/>
    </xf>
    <xf numFmtId="49" fontId="42" fillId="0" borderId="27" xfId="0" applyNumberFormat="1" applyFont="1" applyFill="1" applyBorder="1" applyAlignment="1">
      <alignment horizontal="center" vertical="center" wrapText="1"/>
    </xf>
    <xf numFmtId="201" fontId="24" fillId="0" borderId="29" xfId="0" applyNumberFormat="1" applyFont="1" applyBorder="1" applyAlignment="1">
      <alignment vertical="center" wrapText="1"/>
    </xf>
    <xf numFmtId="0" fontId="49" fillId="0" borderId="27" xfId="0" applyFont="1" applyBorder="1" applyAlignment="1">
      <alignment wrapText="1"/>
    </xf>
    <xf numFmtId="201" fontId="50" fillId="0" borderId="31" xfId="0" applyNumberFormat="1" applyFont="1" applyBorder="1" applyAlignment="1">
      <alignment/>
    </xf>
    <xf numFmtId="201" fontId="50" fillId="0" borderId="46" xfId="0" applyNumberFormat="1" applyFont="1" applyBorder="1" applyAlignment="1">
      <alignment/>
    </xf>
    <xf numFmtId="0" fontId="19" fillId="0" borderId="47" xfId="0" applyFont="1" applyBorder="1" applyAlignment="1">
      <alignment/>
    </xf>
    <xf numFmtId="0" fontId="49" fillId="0" borderId="40" xfId="0" applyFont="1" applyBorder="1" applyAlignment="1">
      <alignment wrapText="1"/>
    </xf>
    <xf numFmtId="49" fontId="42" fillId="0" borderId="40" xfId="0" applyNumberFormat="1" applyFont="1" applyFill="1" applyBorder="1" applyAlignment="1">
      <alignment horizontal="center" vertical="center" wrapText="1"/>
    </xf>
    <xf numFmtId="201" fontId="50" fillId="0" borderId="41" xfId="0" applyNumberFormat="1" applyFont="1" applyBorder="1" applyAlignment="1">
      <alignment/>
    </xf>
    <xf numFmtId="201" fontId="24" fillId="0" borderId="37" xfId="0" applyNumberFormat="1" applyFont="1" applyBorder="1" applyAlignment="1">
      <alignment horizontal="center" vertical="center" wrapText="1"/>
    </xf>
    <xf numFmtId="201" fontId="50" fillId="0" borderId="50" xfId="0" applyNumberFormat="1" applyFont="1" applyBorder="1" applyAlignment="1">
      <alignment/>
    </xf>
    <xf numFmtId="0" fontId="29" fillId="32" borderId="42" xfId="0" applyFont="1" applyFill="1" applyBorder="1" applyAlignment="1">
      <alignment horizontal="centerContinuous" vertical="center" wrapText="1"/>
    </xf>
    <xf numFmtId="0" fontId="29" fillId="32" borderId="18" xfId="0" applyFont="1" applyFill="1" applyBorder="1" applyAlignment="1">
      <alignment horizontal="centerContinuous" vertical="center" wrapText="1"/>
    </xf>
    <xf numFmtId="0" fontId="29" fillId="32" borderId="43" xfId="0" applyFont="1" applyFill="1" applyBorder="1" applyAlignment="1">
      <alignment horizontal="center" vertical="center" wrapText="1"/>
    </xf>
    <xf numFmtId="49" fontId="29" fillId="32" borderId="43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42" fillId="0" borderId="31" xfId="0" applyNumberFormat="1" applyFont="1" applyFill="1" applyBorder="1" applyAlignment="1">
      <alignment horizontal="center" vertical="center" wrapText="1"/>
    </xf>
    <xf numFmtId="201" fontId="24" fillId="0" borderId="27" xfId="0" applyNumberFormat="1" applyFont="1" applyBorder="1" applyAlignment="1">
      <alignment vertical="center"/>
    </xf>
    <xf numFmtId="201" fontId="24" fillId="0" borderId="32" xfId="0" applyNumberFormat="1" applyFont="1" applyBorder="1" applyAlignment="1">
      <alignment vertical="center" wrapText="1"/>
    </xf>
    <xf numFmtId="201" fontId="24" fillId="0" borderId="63" xfId="0" applyNumberFormat="1" applyFont="1" applyBorder="1" applyAlignment="1">
      <alignment vertical="center" wrapText="1"/>
    </xf>
    <xf numFmtId="201" fontId="24" fillId="0" borderId="46" xfId="0" applyNumberFormat="1" applyFont="1" applyBorder="1" applyAlignment="1">
      <alignment vertical="center"/>
    </xf>
    <xf numFmtId="0" fontId="19" fillId="0" borderId="59" xfId="0" applyFont="1" applyBorder="1" applyAlignment="1">
      <alignment/>
    </xf>
    <xf numFmtId="0" fontId="49" fillId="0" borderId="56" xfId="0" applyFont="1" applyBorder="1" applyAlignment="1">
      <alignment wrapText="1"/>
    </xf>
    <xf numFmtId="49" fontId="37" fillId="0" borderId="57" xfId="0" applyNumberFormat="1" applyFont="1" applyFill="1" applyBorder="1" applyAlignment="1">
      <alignment horizontal="center" vertical="center" wrapText="1"/>
    </xf>
    <xf numFmtId="201" fontId="24" fillId="0" borderId="56" xfId="0" applyNumberFormat="1" applyFont="1" applyBorder="1" applyAlignment="1">
      <alignment vertical="center"/>
    </xf>
    <xf numFmtId="201" fontId="24" fillId="0" borderId="60" xfId="0" applyNumberFormat="1" applyFont="1" applyBorder="1" applyAlignment="1">
      <alignment vertical="center" wrapText="1"/>
    </xf>
    <xf numFmtId="201" fontId="24" fillId="0" borderId="64" xfId="0" applyNumberFormat="1" applyFont="1" applyBorder="1" applyAlignment="1">
      <alignment horizontal="center" vertical="center" wrapText="1"/>
    </xf>
    <xf numFmtId="201" fontId="24" fillId="0" borderId="40" xfId="0" applyNumberFormat="1" applyFont="1" applyBorder="1" applyAlignment="1">
      <alignment vertical="center"/>
    </xf>
    <xf numFmtId="201" fontId="24" fillId="0" borderId="48" xfId="0" applyNumberFormat="1" applyFont="1" applyBorder="1" applyAlignment="1">
      <alignment vertical="center" wrapText="1"/>
    </xf>
    <xf numFmtId="201" fontId="24" fillId="0" borderId="50" xfId="0" applyNumberFormat="1" applyFont="1" applyBorder="1" applyAlignment="1">
      <alignment vertical="center"/>
    </xf>
    <xf numFmtId="0" fontId="31" fillId="0" borderId="56" xfId="0" applyFont="1" applyBorder="1" applyAlignment="1">
      <alignment wrapText="1"/>
    </xf>
    <xf numFmtId="49" fontId="39" fillId="0" borderId="57" xfId="0" applyNumberFormat="1" applyFont="1" applyFill="1" applyBorder="1" applyAlignment="1">
      <alignment horizontal="center" vertical="center" wrapText="1"/>
    </xf>
    <xf numFmtId="201" fontId="24" fillId="0" borderId="64" xfId="0" applyNumberFormat="1" applyFont="1" applyBorder="1" applyAlignment="1">
      <alignment vertical="center" wrapText="1"/>
    </xf>
    <xf numFmtId="49" fontId="39" fillId="0" borderId="31" xfId="0" applyNumberFormat="1" applyFont="1" applyFill="1" applyBorder="1" applyAlignment="1">
      <alignment horizontal="center" vertical="center" wrapText="1"/>
    </xf>
    <xf numFmtId="201" fontId="24" fillId="0" borderId="46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/>
    </xf>
    <xf numFmtId="0" fontId="49" fillId="0" borderId="36" xfId="0" applyFont="1" applyBorder="1" applyAlignment="1">
      <alignment wrapText="1"/>
    </xf>
    <xf numFmtId="49" fontId="39" fillId="0" borderId="11" xfId="0" applyNumberFormat="1" applyFont="1" applyFill="1" applyBorder="1" applyAlignment="1">
      <alignment horizontal="center" vertical="center" wrapText="1"/>
    </xf>
    <xf numFmtId="201" fontId="24" fillId="0" borderId="36" xfId="0" applyNumberFormat="1" applyFont="1" applyBorder="1" applyAlignment="1">
      <alignment vertical="center"/>
    </xf>
    <xf numFmtId="201" fontId="24" fillId="0" borderId="65" xfId="0" applyNumberFormat="1" applyFont="1" applyBorder="1" applyAlignment="1">
      <alignment vertical="center" wrapText="1"/>
    </xf>
    <xf numFmtId="201" fontId="24" fillId="0" borderId="55" xfId="0" applyNumberFormat="1" applyFont="1" applyBorder="1" applyAlignment="1">
      <alignment vertical="center"/>
    </xf>
    <xf numFmtId="0" fontId="19" fillId="0" borderId="42" xfId="0" applyFont="1" applyBorder="1" applyAlignment="1">
      <alignment/>
    </xf>
    <xf numFmtId="0" fontId="31" fillId="0" borderId="14" xfId="0" applyFont="1" applyBorder="1" applyAlignment="1">
      <alignment wrapText="1"/>
    </xf>
    <xf numFmtId="49" fontId="39" fillId="0" borderId="18" xfId="0" applyNumberFormat="1" applyFont="1" applyFill="1" applyBorder="1" applyAlignment="1">
      <alignment horizontal="center" vertical="center" wrapText="1"/>
    </xf>
    <xf numFmtId="201" fontId="24" fillId="0" borderId="14" xfId="0" applyNumberFormat="1" applyFont="1" applyBorder="1" applyAlignment="1">
      <alignment vertical="center"/>
    </xf>
    <xf numFmtId="201" fontId="24" fillId="0" borderId="19" xfId="0" applyNumberFormat="1" applyFont="1" applyBorder="1" applyAlignment="1">
      <alignment vertical="center" wrapText="1"/>
    </xf>
    <xf numFmtId="201" fontId="24" fillId="0" borderId="20" xfId="0" applyNumberFormat="1" applyFont="1" applyBorder="1" applyAlignment="1">
      <alignment vertical="center"/>
    </xf>
    <xf numFmtId="0" fontId="25" fillId="0" borderId="14" xfId="0" applyFont="1" applyBorder="1" applyAlignment="1">
      <alignment horizontal="left"/>
    </xf>
    <xf numFmtId="201" fontId="50" fillId="0" borderId="14" xfId="0" applyNumberFormat="1" applyFont="1" applyBorder="1" applyAlignment="1">
      <alignment/>
    </xf>
    <xf numFmtId="201" fontId="50" fillId="0" borderId="19" xfId="0" applyNumberFormat="1" applyFont="1" applyBorder="1" applyAlignment="1">
      <alignment vertical="center" wrapText="1"/>
    </xf>
    <xf numFmtId="201" fontId="50" fillId="0" borderId="20" xfId="0" applyNumberFormat="1" applyFont="1" applyBorder="1" applyAlignment="1">
      <alignment/>
    </xf>
    <xf numFmtId="0" fontId="34" fillId="0" borderId="14" xfId="0" applyFont="1" applyBorder="1" applyAlignment="1">
      <alignment wrapText="1"/>
    </xf>
    <xf numFmtId="201" fontId="32" fillId="0" borderId="14" xfId="0" applyNumberFormat="1" applyFont="1" applyBorder="1" applyAlignment="1">
      <alignment/>
    </xf>
    <xf numFmtId="201" fontId="32" fillId="0" borderId="19" xfId="0" applyNumberFormat="1" applyFont="1" applyBorder="1" applyAlignment="1">
      <alignment vertical="center" wrapText="1"/>
    </xf>
    <xf numFmtId="201" fontId="32" fillId="0" borderId="20" xfId="0" applyNumberFormat="1" applyFont="1" applyBorder="1" applyAlignment="1">
      <alignment/>
    </xf>
    <xf numFmtId="0" fontId="25" fillId="0" borderId="25" xfId="0" applyFont="1" applyBorder="1" applyAlignment="1">
      <alignment wrapText="1"/>
    </xf>
    <xf numFmtId="49" fontId="39" fillId="0" borderId="26" xfId="0" applyNumberFormat="1" applyFont="1" applyFill="1" applyBorder="1" applyAlignment="1">
      <alignment horizontal="center" vertical="center" wrapText="1"/>
    </xf>
    <xf numFmtId="201" fontId="32" fillId="0" borderId="25" xfId="0" applyNumberFormat="1" applyFont="1" applyBorder="1" applyAlignment="1">
      <alignment/>
    </xf>
    <xf numFmtId="201" fontId="32" fillId="0" borderId="22" xfId="0" applyNumberFormat="1" applyFont="1" applyBorder="1" applyAlignment="1">
      <alignment vertical="center" wrapText="1"/>
    </xf>
    <xf numFmtId="201" fontId="24" fillId="0" borderId="27" xfId="0" applyNumberFormat="1" applyFont="1" applyBorder="1" applyAlignment="1">
      <alignment/>
    </xf>
    <xf numFmtId="0" fontId="19" fillId="0" borderId="66" xfId="0" applyFont="1" applyBorder="1" applyAlignment="1">
      <alignment horizontal="center" vertical="center"/>
    </xf>
    <xf numFmtId="201" fontId="32" fillId="0" borderId="61" xfId="0" applyNumberFormat="1" applyFont="1" applyBorder="1" applyAlignment="1">
      <alignment/>
    </xf>
    <xf numFmtId="201" fontId="32" fillId="0" borderId="67" xfId="0" applyNumberFormat="1" applyFont="1" applyBorder="1" applyAlignment="1">
      <alignment vertical="center" wrapText="1"/>
    </xf>
    <xf numFmtId="201" fontId="32" fillId="0" borderId="68" xfId="0" applyNumberFormat="1" applyFont="1" applyBorder="1" applyAlignment="1">
      <alignment/>
    </xf>
    <xf numFmtId="0" fontId="49" fillId="0" borderId="14" xfId="0" applyFont="1" applyBorder="1" applyAlignment="1">
      <alignment wrapText="1"/>
    </xf>
    <xf numFmtId="201" fontId="24" fillId="0" borderId="14" xfId="0" applyNumberFormat="1" applyFont="1" applyBorder="1" applyAlignment="1">
      <alignment/>
    </xf>
    <xf numFmtId="201" fontId="24" fillId="0" borderId="20" xfId="0" applyNumberFormat="1" applyFont="1" applyBorder="1" applyAlignment="1">
      <alignment/>
    </xf>
    <xf numFmtId="0" fontId="19" fillId="0" borderId="43" xfId="0" applyFont="1" applyBorder="1" applyAlignment="1">
      <alignment/>
    </xf>
    <xf numFmtId="0" fontId="34" fillId="0" borderId="49" xfId="0" applyFont="1" applyBorder="1" applyAlignment="1">
      <alignment wrapText="1"/>
    </xf>
    <xf numFmtId="49" fontId="39" fillId="0" borderId="51" xfId="0" applyNumberFormat="1" applyFont="1" applyFill="1" applyBorder="1" applyAlignment="1">
      <alignment horizontal="center" vertical="center" wrapText="1"/>
    </xf>
    <xf numFmtId="201" fontId="24" fillId="0" borderId="25" xfId="0" applyNumberFormat="1" applyFont="1" applyBorder="1" applyAlignment="1">
      <alignment/>
    </xf>
    <xf numFmtId="201" fontId="32" fillId="0" borderId="69" xfId="0" applyNumberFormat="1" applyFont="1" applyBorder="1" applyAlignment="1">
      <alignment vertical="center" wrapText="1"/>
    </xf>
    <xf numFmtId="201" fontId="32" fillId="0" borderId="52" xfId="0" applyNumberFormat="1" applyFont="1" applyBorder="1" applyAlignment="1">
      <alignment vertical="center" wrapText="1"/>
    </xf>
    <xf numFmtId="201" fontId="32" fillId="0" borderId="25" xfId="0" applyNumberFormat="1" applyFont="1" applyBorder="1" applyAlignment="1">
      <alignment vertical="center" wrapText="1"/>
    </xf>
    <xf numFmtId="201" fontId="32" fillId="0" borderId="28" xfId="0" applyNumberFormat="1" applyFont="1" applyBorder="1" applyAlignment="1">
      <alignment vertical="center" wrapText="1"/>
    </xf>
    <xf numFmtId="0" fontId="49" fillId="0" borderId="36" xfId="0" applyFont="1" applyBorder="1" applyAlignment="1">
      <alignment/>
    </xf>
    <xf numFmtId="201" fontId="24" fillId="0" borderId="36" xfId="0" applyNumberFormat="1" applyFont="1" applyBorder="1" applyAlignment="1">
      <alignment/>
    </xf>
    <xf numFmtId="201" fontId="24" fillId="0" borderId="55" xfId="0" applyNumberFormat="1" applyFont="1" applyBorder="1" applyAlignment="1">
      <alignment/>
    </xf>
    <xf numFmtId="0" fontId="29" fillId="0" borderId="42" xfId="0" applyFont="1" applyBorder="1" applyAlignment="1">
      <alignment horizontal="center"/>
    </xf>
    <xf numFmtId="0" fontId="34" fillId="0" borderId="14" xfId="0" applyFont="1" applyBorder="1" applyAlignment="1">
      <alignment vertical="center" wrapText="1"/>
    </xf>
    <xf numFmtId="0" fontId="19" fillId="0" borderId="18" xfId="0" applyFont="1" applyBorder="1" applyAlignment="1">
      <alignment/>
    </xf>
    <xf numFmtId="201" fontId="32" fillId="0" borderId="19" xfId="0" applyNumberFormat="1" applyFont="1" applyBorder="1" applyAlignment="1">
      <alignment/>
    </xf>
    <xf numFmtId="201" fontId="32" fillId="0" borderId="12" xfId="0" applyNumberFormat="1" applyFont="1" applyBorder="1" applyAlignment="1">
      <alignment/>
    </xf>
    <xf numFmtId="0" fontId="29" fillId="0" borderId="70" xfId="0" applyFont="1" applyBorder="1" applyAlignment="1">
      <alignment horizontal="center"/>
    </xf>
    <xf numFmtId="0" fontId="19" fillId="0" borderId="0" xfId="0" applyFont="1" applyBorder="1" applyAlignment="1">
      <alignment/>
    </xf>
    <xf numFmtId="201" fontId="32" fillId="0" borderId="54" xfId="0" applyNumberFormat="1" applyFont="1" applyBorder="1" applyAlignment="1">
      <alignment/>
    </xf>
    <xf numFmtId="201" fontId="32" fillId="0" borderId="71" xfId="0" applyNumberFormat="1" applyFont="1" applyBorder="1" applyAlignment="1">
      <alignment/>
    </xf>
    <xf numFmtId="201" fontId="32" fillId="0" borderId="72" xfId="0" applyNumberFormat="1" applyFont="1" applyBorder="1" applyAlignment="1">
      <alignment/>
    </xf>
    <xf numFmtId="0" fontId="19" fillId="0" borderId="4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201" fontId="24" fillId="0" borderId="22" xfId="0" applyNumberFormat="1" applyFont="1" applyBorder="1" applyAlignment="1">
      <alignment/>
    </xf>
    <xf numFmtId="201" fontId="24" fillId="0" borderId="28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 vertical="center"/>
    </xf>
    <xf numFmtId="0" fontId="19" fillId="0" borderId="31" xfId="0" applyFont="1" applyBorder="1" applyAlignment="1">
      <alignment/>
    </xf>
    <xf numFmtId="201" fontId="24" fillId="0" borderId="32" xfId="0" applyNumberFormat="1" applyFont="1" applyBorder="1" applyAlignment="1">
      <alignment/>
    </xf>
    <xf numFmtId="201" fontId="24" fillId="0" borderId="27" xfId="0" applyNumberFormat="1" applyFont="1" applyBorder="1" applyAlignment="1">
      <alignment horizontal="right" vertical="center"/>
    </xf>
    <xf numFmtId="201" fontId="24" fillId="0" borderId="32" xfId="0" applyNumberFormat="1" applyFont="1" applyBorder="1" applyAlignment="1">
      <alignment vertical="center"/>
    </xf>
    <xf numFmtId="201" fontId="24" fillId="0" borderId="46" xfId="0" applyNumberFormat="1" applyFont="1" applyBorder="1" applyAlignment="1">
      <alignment horizontal="center" vertical="center" wrapText="1"/>
    </xf>
    <xf numFmtId="201" fontId="24" fillId="0" borderId="32" xfId="0" applyNumberFormat="1" applyFont="1" applyBorder="1" applyAlignment="1">
      <alignment horizontal="right" vertical="center" wrapText="1"/>
    </xf>
    <xf numFmtId="0" fontId="25" fillId="0" borderId="54" xfId="0" applyFont="1" applyBorder="1" applyAlignment="1">
      <alignment wrapText="1"/>
    </xf>
    <xf numFmtId="0" fontId="19" fillId="0" borderId="31" xfId="0" applyFont="1" applyBorder="1" applyAlignment="1">
      <alignment horizontal="center" vertical="center" wrapText="1"/>
    </xf>
    <xf numFmtId="201" fontId="24" fillId="0" borderId="27" xfId="0" applyNumberFormat="1" applyFont="1" applyBorder="1" applyAlignment="1">
      <alignment vertical="center" wrapText="1"/>
    </xf>
    <xf numFmtId="201" fontId="24" fillId="0" borderId="32" xfId="0" applyNumberFormat="1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201" fontId="24" fillId="0" borderId="27" xfId="0" applyNumberFormat="1" applyFont="1" applyBorder="1" applyAlignment="1">
      <alignment horizontal="center" vertical="center" wrapText="1"/>
    </xf>
    <xf numFmtId="201" fontId="24" fillId="0" borderId="63" xfId="0" applyNumberFormat="1" applyFont="1" applyBorder="1" applyAlignment="1">
      <alignment horizontal="center" vertical="center" wrapText="1"/>
    </xf>
    <xf numFmtId="0" fontId="34" fillId="0" borderId="27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201" fontId="24" fillId="0" borderId="32" xfId="0" applyNumberFormat="1" applyFont="1" applyBorder="1" applyAlignment="1">
      <alignment horizontal="center"/>
    </xf>
    <xf numFmtId="201" fontId="24" fillId="0" borderId="31" xfId="0" applyNumberFormat="1" applyFont="1" applyBorder="1" applyAlignment="1">
      <alignment horizontal="center"/>
    </xf>
    <xf numFmtId="201" fontId="24" fillId="0" borderId="46" xfId="0" applyNumberFormat="1" applyFont="1" applyBorder="1" applyAlignment="1">
      <alignment horizontal="center"/>
    </xf>
    <xf numFmtId="201" fontId="24" fillId="0" borderId="28" xfId="0" applyNumberFormat="1" applyFont="1" applyBorder="1" applyAlignment="1">
      <alignment/>
    </xf>
    <xf numFmtId="49" fontId="39" fillId="0" borderId="41" xfId="0" applyNumberFormat="1" applyFont="1" applyFill="1" applyBorder="1" applyAlignment="1">
      <alignment horizontal="center" vertical="center" wrapText="1"/>
    </xf>
    <xf numFmtId="201" fontId="50" fillId="0" borderId="40" xfId="0" applyNumberFormat="1" applyFont="1" applyBorder="1" applyAlignment="1">
      <alignment/>
    </xf>
    <xf numFmtId="201" fontId="50" fillId="0" borderId="48" xfId="0" applyNumberFormat="1" applyFont="1" applyBorder="1" applyAlignment="1">
      <alignment vertical="center" wrapText="1"/>
    </xf>
    <xf numFmtId="201" fontId="18" fillId="0" borderId="15" xfId="0" applyNumberFormat="1" applyFont="1" applyFill="1" applyBorder="1" applyAlignment="1">
      <alignment horizontal="center" vertical="center" wrapText="1"/>
    </xf>
    <xf numFmtId="201" fontId="18" fillId="0" borderId="12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/>
    </xf>
    <xf numFmtId="201" fontId="18" fillId="0" borderId="25" xfId="0" applyNumberFormat="1" applyFont="1" applyBorder="1" applyAlignment="1">
      <alignment horizontal="center" vertical="center"/>
    </xf>
    <xf numFmtId="201" fontId="18" fillId="0" borderId="21" xfId="0" applyNumberFormat="1" applyFont="1" applyFill="1" applyBorder="1" applyAlignment="1">
      <alignment horizontal="center" vertical="center"/>
    </xf>
    <xf numFmtId="201" fontId="18" fillId="0" borderId="62" xfId="0" applyNumberFormat="1" applyFont="1" applyFill="1" applyBorder="1" applyAlignment="1">
      <alignment horizontal="center" vertical="center"/>
    </xf>
    <xf numFmtId="201" fontId="18" fillId="0" borderId="25" xfId="0" applyNumberFormat="1" applyFont="1" applyFill="1" applyBorder="1" applyAlignment="1">
      <alignment/>
    </xf>
    <xf numFmtId="201" fontId="18" fillId="0" borderId="21" xfId="0" applyNumberFormat="1" applyFont="1" applyFill="1" applyBorder="1" applyAlignment="1">
      <alignment/>
    </xf>
    <xf numFmtId="201" fontId="18" fillId="0" borderId="62" xfId="0" applyNumberFormat="1" applyFont="1" applyFill="1" applyBorder="1" applyAlignment="1">
      <alignment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201" fontId="33" fillId="0" borderId="27" xfId="0" applyNumberFormat="1" applyFont="1" applyBorder="1" applyAlignment="1">
      <alignment horizontal="center" vertical="center"/>
    </xf>
    <xf numFmtId="201" fontId="33" fillId="0" borderId="29" xfId="0" applyNumberFormat="1" applyFont="1" applyFill="1" applyBorder="1" applyAlignment="1">
      <alignment vertical="center"/>
    </xf>
    <xf numFmtId="201" fontId="33" fillId="0" borderId="63" xfId="0" applyNumberFormat="1" applyFont="1" applyFill="1" applyBorder="1" applyAlignment="1">
      <alignment vertical="center"/>
    </xf>
    <xf numFmtId="201" fontId="33" fillId="0" borderId="29" xfId="0" applyNumberFormat="1" applyFont="1" applyFill="1" applyBorder="1" applyAlignment="1">
      <alignment/>
    </xf>
    <xf numFmtId="201" fontId="33" fillId="0" borderId="63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201" fontId="22" fillId="0" borderId="29" xfId="0" applyNumberFormat="1" applyFont="1" applyFill="1" applyBorder="1" applyAlignment="1">
      <alignment/>
    </xf>
    <xf numFmtId="201" fontId="22" fillId="0" borderId="27" xfId="0" applyNumberFormat="1" applyFont="1" applyFill="1" applyBorder="1" applyAlignment="1">
      <alignment/>
    </xf>
    <xf numFmtId="201" fontId="22" fillId="0" borderId="29" xfId="0" applyNumberFormat="1" applyFont="1" applyFill="1" applyBorder="1" applyAlignment="1">
      <alignment/>
    </xf>
    <xf numFmtId="201" fontId="22" fillId="0" borderId="63" xfId="0" applyNumberFormat="1" applyFont="1" applyFill="1" applyBorder="1" applyAlignment="1">
      <alignment/>
    </xf>
    <xf numFmtId="201" fontId="51" fillId="0" borderId="27" xfId="0" applyNumberFormat="1" applyFont="1" applyFill="1" applyBorder="1" applyAlignment="1">
      <alignment/>
    </xf>
    <xf numFmtId="201" fontId="51" fillId="0" borderId="29" xfId="0" applyNumberFormat="1" applyFont="1" applyFill="1" applyBorder="1" applyAlignment="1">
      <alignment/>
    </xf>
    <xf numFmtId="49" fontId="34" fillId="0" borderId="25" xfId="0" applyNumberFormat="1" applyFont="1" applyFill="1" applyBorder="1" applyAlignment="1">
      <alignment vertical="top" wrapText="1"/>
    </xf>
    <xf numFmtId="201" fontId="51" fillId="0" borderId="63" xfId="0" applyNumberFormat="1" applyFont="1" applyFill="1" applyBorder="1" applyAlignment="1">
      <alignment/>
    </xf>
    <xf numFmtId="201" fontId="20" fillId="0" borderId="27" xfId="0" applyNumberFormat="1" applyFont="1" applyBorder="1" applyAlignment="1">
      <alignment horizontal="center" vertical="center"/>
    </xf>
    <xf numFmtId="201" fontId="18" fillId="0" borderId="27" xfId="0" applyNumberFormat="1" applyFont="1" applyBorder="1" applyAlignment="1">
      <alignment horizontal="center" vertical="center"/>
    </xf>
    <xf numFmtId="201" fontId="18" fillId="0" borderId="29" xfId="0" applyNumberFormat="1" applyFont="1" applyFill="1" applyBorder="1" applyAlignment="1">
      <alignment/>
    </xf>
    <xf numFmtId="201" fontId="22" fillId="0" borderId="27" xfId="0" applyNumberFormat="1" applyFont="1" applyBorder="1" applyAlignment="1">
      <alignment horizontal="center" vertical="center"/>
    </xf>
    <xf numFmtId="201" fontId="18" fillId="0" borderId="29" xfId="0" applyNumberFormat="1" applyFont="1" applyFill="1" applyBorder="1" applyAlignment="1">
      <alignment horizontal="center" vertical="center"/>
    </xf>
    <xf numFmtId="201" fontId="18" fillId="0" borderId="63" xfId="0" applyNumberFormat="1" applyFont="1" applyFill="1" applyBorder="1" applyAlignment="1">
      <alignment horizontal="center" vertical="center"/>
    </xf>
    <xf numFmtId="201" fontId="22" fillId="0" borderId="45" xfId="0" applyNumberFormat="1" applyFont="1" applyFill="1" applyBorder="1" applyAlignment="1">
      <alignment/>
    </xf>
    <xf numFmtId="201" fontId="51" fillId="0" borderId="45" xfId="0" applyNumberFormat="1" applyFont="1" applyFill="1" applyBorder="1" applyAlignment="1">
      <alignment/>
    </xf>
    <xf numFmtId="201" fontId="22" fillId="0" borderId="46" xfId="0" applyNumberFormat="1" applyFont="1" applyFill="1" applyBorder="1" applyAlignment="1">
      <alignment/>
    </xf>
    <xf numFmtId="201" fontId="22" fillId="0" borderId="29" xfId="0" applyNumberFormat="1" applyFont="1" applyFill="1" applyBorder="1" applyAlignment="1">
      <alignment horizontal="center" vertical="center"/>
    </xf>
    <xf numFmtId="201" fontId="22" fillId="0" borderId="63" xfId="0" applyNumberFormat="1" applyFont="1" applyFill="1" applyBorder="1" applyAlignment="1">
      <alignment horizontal="center" vertical="center"/>
    </xf>
    <xf numFmtId="201" fontId="22" fillId="0" borderId="21" xfId="0" applyNumberFormat="1" applyFont="1" applyFill="1" applyBorder="1" applyAlignment="1">
      <alignment/>
    </xf>
    <xf numFmtId="201" fontId="22" fillId="0" borderId="62" xfId="0" applyNumberFormat="1" applyFont="1" applyFill="1" applyBorder="1" applyAlignment="1">
      <alignment/>
    </xf>
    <xf numFmtId="201" fontId="18" fillId="0" borderId="27" xfId="0" applyNumberFormat="1" applyFont="1" applyFill="1" applyBorder="1" applyAlignment="1">
      <alignment/>
    </xf>
    <xf numFmtId="201" fontId="18" fillId="0" borderId="63" xfId="0" applyNumberFormat="1" applyFont="1" applyFill="1" applyBorder="1" applyAlignment="1">
      <alignment/>
    </xf>
    <xf numFmtId="201" fontId="32" fillId="0" borderId="27" xfId="0" applyNumberFormat="1" applyFont="1" applyFill="1" applyBorder="1" applyAlignment="1">
      <alignment/>
    </xf>
    <xf numFmtId="201" fontId="32" fillId="0" borderId="29" xfId="0" applyNumberFormat="1" applyFont="1" applyFill="1" applyBorder="1" applyAlignment="1">
      <alignment/>
    </xf>
    <xf numFmtId="201" fontId="32" fillId="0" borderId="63" xfId="0" applyNumberFormat="1" applyFont="1" applyFill="1" applyBorder="1" applyAlignment="1">
      <alignment/>
    </xf>
    <xf numFmtId="201" fontId="18" fillId="0" borderId="27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195" fontId="24" fillId="0" borderId="41" xfId="0" applyNumberFormat="1" applyFont="1" applyFill="1" applyBorder="1" applyAlignment="1">
      <alignment vertical="top" wrapText="1"/>
    </xf>
    <xf numFmtId="201" fontId="51" fillId="0" borderId="40" xfId="0" applyNumberFormat="1" applyFont="1" applyFill="1" applyBorder="1" applyAlignment="1">
      <alignment/>
    </xf>
    <xf numFmtId="201" fontId="51" fillId="0" borderId="37" xfId="0" applyNumberFormat="1" applyFont="1" applyFill="1" applyBorder="1" applyAlignment="1">
      <alignment/>
    </xf>
    <xf numFmtId="201" fontId="51" fillId="0" borderId="73" xfId="0" applyNumberFormat="1" applyFont="1" applyFill="1" applyBorder="1" applyAlignment="1">
      <alignment/>
    </xf>
    <xf numFmtId="0" fontId="21" fillId="0" borderId="10" xfId="0" applyFont="1" applyFill="1" applyBorder="1" applyAlignment="1" quotePrefix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201" fontId="18" fillId="0" borderId="10" xfId="0" applyNumberFormat="1" applyFont="1" applyFill="1" applyBorder="1" applyAlignment="1">
      <alignment horizontal="center" vertical="center" wrapText="1"/>
    </xf>
    <xf numFmtId="201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01" fontId="1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 quotePrefix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201" fontId="18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left" vertical="center" wrapText="1" indent="2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51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56" xfId="0" applyNumberFormat="1" applyFont="1" applyFill="1" applyBorder="1" applyAlignment="1">
      <alignment horizontal="center" vertical="center" wrapText="1" readingOrder="1"/>
    </xf>
    <xf numFmtId="0" fontId="23" fillId="0" borderId="40" xfId="0" applyNumberFormat="1" applyFont="1" applyFill="1" applyBorder="1" applyAlignment="1">
      <alignment horizontal="center" vertical="center" wrapText="1" readingOrder="1"/>
    </xf>
    <xf numFmtId="195" fontId="28" fillId="0" borderId="57" xfId="0" applyNumberFormat="1" applyFont="1" applyFill="1" applyBorder="1" applyAlignment="1">
      <alignment horizontal="center" vertical="center" wrapText="1"/>
    </xf>
    <xf numFmtId="195" fontId="28" fillId="0" borderId="41" xfId="0" applyNumberFormat="1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195" fontId="27" fillId="0" borderId="76" xfId="0" applyNumberFormat="1" applyFont="1" applyFill="1" applyBorder="1" applyAlignment="1">
      <alignment horizontal="center" vertical="center" wrapText="1"/>
    </xf>
    <xf numFmtId="195" fontId="27" fillId="0" borderId="78" xfId="0" applyNumberFormat="1" applyFont="1" applyFill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3" fillId="32" borderId="61" xfId="0" applyFont="1" applyFill="1" applyBorder="1" applyAlignment="1">
      <alignment horizontal="center" vertical="center" wrapText="1"/>
    </xf>
    <xf numFmtId="0" fontId="23" fillId="32" borderId="49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0" fillId="0" borderId="49" xfId="0" applyFont="1" applyBorder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32" borderId="61" xfId="0" applyFont="1" applyFill="1" applyBorder="1" applyAlignment="1">
      <alignment horizontal="center" vertical="center" wrapText="1"/>
    </xf>
    <xf numFmtId="0" fontId="29" fillId="32" borderId="4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1">
      <selection activeCell="G154" sqref="G154"/>
    </sheetView>
  </sheetViews>
  <sheetFormatPr defaultColWidth="9.140625" defaultRowHeight="12.75"/>
  <cols>
    <col min="1" max="1" width="8.421875" style="19" customWidth="1"/>
    <col min="2" max="2" width="53.140625" style="19" customWidth="1"/>
    <col min="3" max="3" width="8.7109375" style="19" customWidth="1"/>
    <col min="4" max="4" width="11.00390625" style="19" customWidth="1"/>
    <col min="5" max="5" width="10.421875" style="19" customWidth="1"/>
    <col min="6" max="16384" width="9.140625" style="19" customWidth="1"/>
  </cols>
  <sheetData>
    <row r="1" spans="1:6" s="14" customFormat="1" ht="18">
      <c r="A1" s="565" t="s">
        <v>646</v>
      </c>
      <c r="B1" s="565"/>
      <c r="C1" s="565"/>
      <c r="D1" s="565"/>
      <c r="E1" s="565"/>
      <c r="F1" s="565"/>
    </row>
    <row r="2" spans="1:6" s="15" customFormat="1" ht="15.75">
      <c r="A2" s="566" t="s">
        <v>365</v>
      </c>
      <c r="B2" s="566"/>
      <c r="C2" s="566"/>
      <c r="D2" s="566"/>
      <c r="E2" s="566"/>
      <c r="F2" s="566"/>
    </row>
    <row r="3" spans="1:6" s="14" customFormat="1" ht="12.75">
      <c r="A3" s="37"/>
      <c r="B3" s="38"/>
      <c r="C3" s="39"/>
      <c r="D3" s="38"/>
      <c r="E3" s="40"/>
      <c r="F3" s="40"/>
    </row>
    <row r="4" spans="1:6" ht="12.75">
      <c r="A4" s="41"/>
      <c r="B4" s="41"/>
      <c r="C4" s="41"/>
      <c r="D4" s="42"/>
      <c r="E4" s="43"/>
      <c r="F4" s="44" t="s">
        <v>948</v>
      </c>
    </row>
    <row r="5" spans="1:6" ht="12.75">
      <c r="A5" s="567" t="s">
        <v>711</v>
      </c>
      <c r="B5" s="567" t="s">
        <v>241</v>
      </c>
      <c r="C5" s="567" t="s">
        <v>710</v>
      </c>
      <c r="D5" s="567" t="s">
        <v>721</v>
      </c>
      <c r="E5" s="45" t="s">
        <v>638</v>
      </c>
      <c r="F5" s="45"/>
    </row>
    <row r="6" spans="1:6" ht="25.5">
      <c r="A6" s="567"/>
      <c r="B6" s="567"/>
      <c r="C6" s="567"/>
      <c r="D6" s="567"/>
      <c r="E6" s="46" t="s">
        <v>712</v>
      </c>
      <c r="F6" s="46" t="s">
        <v>713</v>
      </c>
    </row>
    <row r="7" spans="1:6" s="17" customFormat="1" ht="12.75">
      <c r="A7" s="47">
        <v>1</v>
      </c>
      <c r="B7" s="46">
        <v>2</v>
      </c>
      <c r="C7" s="48">
        <v>3</v>
      </c>
      <c r="D7" s="48">
        <v>4</v>
      </c>
      <c r="E7" s="48">
        <v>5</v>
      </c>
      <c r="F7" s="46">
        <v>6</v>
      </c>
    </row>
    <row r="8" spans="1:6" s="20" customFormat="1" ht="27.75">
      <c r="A8" s="552" t="s">
        <v>944</v>
      </c>
      <c r="B8" s="553" t="s">
        <v>515</v>
      </c>
      <c r="C8" s="46"/>
      <c r="D8" s="554">
        <f>SUM(E8:F8)</f>
        <v>16369.8</v>
      </c>
      <c r="E8" s="554">
        <f>SUM(E10,E56,E90)</f>
        <v>16369.8</v>
      </c>
      <c r="F8" s="554">
        <f>SUM(F11,F56,F90)</f>
        <v>0</v>
      </c>
    </row>
    <row r="9" spans="1:6" s="18" customFormat="1" ht="15">
      <c r="A9" s="47"/>
      <c r="B9" s="47" t="s">
        <v>242</v>
      </c>
      <c r="C9" s="46"/>
      <c r="D9" s="555"/>
      <c r="E9" s="555"/>
      <c r="F9" s="555"/>
    </row>
    <row r="10" spans="1:6" s="18" customFormat="1" ht="15">
      <c r="A10" s="556" t="s">
        <v>945</v>
      </c>
      <c r="B10" s="59" t="s">
        <v>243</v>
      </c>
      <c r="C10" s="557">
        <v>7100</v>
      </c>
      <c r="D10" s="554">
        <f>SUM(E10:F10)</f>
        <v>2496</v>
      </c>
      <c r="E10" s="554">
        <f>SUM(E13,E17,E20,E40,E47)</f>
        <v>2496</v>
      </c>
      <c r="F10" s="558" t="s">
        <v>953</v>
      </c>
    </row>
    <row r="11" spans="1:6" s="21" customFormat="1" ht="25.5">
      <c r="A11" s="47"/>
      <c r="B11" s="559" t="s">
        <v>366</v>
      </c>
      <c r="C11" s="560"/>
      <c r="D11" s="555"/>
      <c r="E11" s="555"/>
      <c r="F11" s="51"/>
    </row>
    <row r="12" spans="1:6" s="18" customFormat="1" ht="15">
      <c r="A12" s="47"/>
      <c r="B12" s="559" t="s">
        <v>245</v>
      </c>
      <c r="C12" s="560"/>
      <c r="D12" s="555"/>
      <c r="E12" s="555"/>
      <c r="F12" s="51"/>
    </row>
    <row r="13" spans="1:6" s="21" customFormat="1" ht="15">
      <c r="A13" s="556" t="s">
        <v>742</v>
      </c>
      <c r="B13" s="59" t="s">
        <v>244</v>
      </c>
      <c r="C13" s="557">
        <v>7131</v>
      </c>
      <c r="D13" s="554">
        <f>SUM(E13:F13)</f>
        <v>1616</v>
      </c>
      <c r="E13" s="554">
        <f>SUM(E15,E16)</f>
        <v>1616</v>
      </c>
      <c r="F13" s="558" t="s">
        <v>953</v>
      </c>
    </row>
    <row r="14" spans="1:6" s="18" customFormat="1" ht="15">
      <c r="A14" s="47"/>
      <c r="B14" s="559" t="s">
        <v>245</v>
      </c>
      <c r="C14" s="560"/>
      <c r="D14" s="555"/>
      <c r="E14" s="555"/>
      <c r="F14" s="51"/>
    </row>
    <row r="15" spans="1:6" ht="25.5">
      <c r="A15" s="49" t="s">
        <v>367</v>
      </c>
      <c r="B15" s="50" t="s">
        <v>246</v>
      </c>
      <c r="C15" s="48"/>
      <c r="D15" s="51">
        <f>SUM(E15:F15)</f>
        <v>16</v>
      </c>
      <c r="E15" s="52">
        <v>16</v>
      </c>
      <c r="F15" s="52" t="s">
        <v>953</v>
      </c>
    </row>
    <row r="16" spans="1:6" ht="25.5">
      <c r="A16" s="49" t="s">
        <v>368</v>
      </c>
      <c r="B16" s="50" t="s">
        <v>247</v>
      </c>
      <c r="C16" s="48"/>
      <c r="D16" s="51">
        <f>SUM(E16:F16)</f>
        <v>1600</v>
      </c>
      <c r="E16" s="52">
        <v>1600</v>
      </c>
      <c r="F16" s="52" t="s">
        <v>953</v>
      </c>
    </row>
    <row r="17" spans="1:6" s="21" customFormat="1" ht="15">
      <c r="A17" s="556" t="s">
        <v>743</v>
      </c>
      <c r="B17" s="59" t="s">
        <v>248</v>
      </c>
      <c r="C17" s="557">
        <v>7136</v>
      </c>
      <c r="D17" s="554">
        <f>SUM(E17:F17)</f>
        <v>800</v>
      </c>
      <c r="E17" s="554">
        <f>E19</f>
        <v>800</v>
      </c>
      <c r="F17" s="558" t="s">
        <v>953</v>
      </c>
    </row>
    <row r="18" spans="1:6" s="18" customFormat="1" ht="15">
      <c r="A18" s="47"/>
      <c r="B18" s="559" t="s">
        <v>245</v>
      </c>
      <c r="C18" s="560"/>
      <c r="D18" s="555"/>
      <c r="E18" s="555"/>
      <c r="F18" s="51"/>
    </row>
    <row r="19" spans="1:6" ht="15">
      <c r="A19" s="49" t="s">
        <v>369</v>
      </c>
      <c r="B19" s="50" t="s">
        <v>249</v>
      </c>
      <c r="C19" s="48"/>
      <c r="D19" s="51">
        <f>SUM(E19:F19)</f>
        <v>800</v>
      </c>
      <c r="E19" s="51">
        <v>800</v>
      </c>
      <c r="F19" s="52" t="s">
        <v>953</v>
      </c>
    </row>
    <row r="20" spans="1:6" s="21" customFormat="1" ht="25.5">
      <c r="A20" s="556" t="s">
        <v>746</v>
      </c>
      <c r="B20" s="59" t="s">
        <v>250</v>
      </c>
      <c r="C20" s="557">
        <v>7145</v>
      </c>
      <c r="D20" s="554">
        <f>SUM(E20:F20)</f>
        <v>80</v>
      </c>
      <c r="E20" s="554">
        <f>E22</f>
        <v>80</v>
      </c>
      <c r="F20" s="558" t="s">
        <v>953</v>
      </c>
    </row>
    <row r="21" spans="1:6" s="18" customFormat="1" ht="15">
      <c r="A21" s="47"/>
      <c r="B21" s="559" t="s">
        <v>245</v>
      </c>
      <c r="C21" s="560"/>
      <c r="D21" s="555"/>
      <c r="E21" s="555"/>
      <c r="F21" s="51"/>
    </row>
    <row r="22" spans="1:6" ht="15">
      <c r="A22" s="49" t="s">
        <v>370</v>
      </c>
      <c r="B22" s="50" t="s">
        <v>251</v>
      </c>
      <c r="C22" s="48">
        <v>71452</v>
      </c>
      <c r="D22" s="51">
        <f>SUM(E22:F22)</f>
        <v>80</v>
      </c>
      <c r="E22" s="52">
        <f>SUM(E25,E29:E39)</f>
        <v>80</v>
      </c>
      <c r="F22" s="52" t="s">
        <v>953</v>
      </c>
    </row>
    <row r="23" spans="1:6" s="18" customFormat="1" ht="38.25">
      <c r="A23" s="49"/>
      <c r="B23" s="50" t="s">
        <v>632</v>
      </c>
      <c r="C23" s="560"/>
      <c r="D23" s="555"/>
      <c r="E23" s="52"/>
      <c r="F23" s="52"/>
    </row>
    <row r="24" spans="1:6" s="18" customFormat="1" ht="15">
      <c r="A24" s="49"/>
      <c r="B24" s="50" t="s">
        <v>245</v>
      </c>
      <c r="C24" s="560"/>
      <c r="D24" s="555"/>
      <c r="E24" s="52"/>
      <c r="F24" s="52"/>
    </row>
    <row r="25" spans="1:6" s="18" customFormat="1" ht="51">
      <c r="A25" s="49" t="s">
        <v>371</v>
      </c>
      <c r="B25" s="55" t="s">
        <v>372</v>
      </c>
      <c r="C25" s="48"/>
      <c r="D25" s="51">
        <f>SUM(E25:F25)</f>
        <v>0</v>
      </c>
      <c r="E25" s="52">
        <f>E27+E28</f>
        <v>0</v>
      </c>
      <c r="F25" s="52" t="s">
        <v>953</v>
      </c>
    </row>
    <row r="26" spans="1:6" s="18" customFormat="1" ht="15">
      <c r="A26" s="560"/>
      <c r="B26" s="55" t="s">
        <v>639</v>
      </c>
      <c r="C26" s="560"/>
      <c r="D26" s="52"/>
      <c r="E26" s="52"/>
      <c r="F26" s="52"/>
    </row>
    <row r="27" spans="1:6" s="18" customFormat="1" ht="15">
      <c r="A27" s="49" t="s">
        <v>373</v>
      </c>
      <c r="B27" s="54" t="s">
        <v>252</v>
      </c>
      <c r="C27" s="48"/>
      <c r="D27" s="51">
        <f>SUM(E27:F27)</f>
        <v>0</v>
      </c>
      <c r="E27" s="52"/>
      <c r="F27" s="52" t="s">
        <v>953</v>
      </c>
    </row>
    <row r="28" spans="1:6" s="18" customFormat="1" ht="15">
      <c r="A28" s="49" t="s">
        <v>374</v>
      </c>
      <c r="B28" s="54" t="s">
        <v>253</v>
      </c>
      <c r="C28" s="48"/>
      <c r="D28" s="52"/>
      <c r="E28" s="52"/>
      <c r="F28" s="52" t="s">
        <v>953</v>
      </c>
    </row>
    <row r="29" spans="1:6" s="18" customFormat="1" ht="89.25">
      <c r="A29" s="49" t="s">
        <v>375</v>
      </c>
      <c r="B29" s="55" t="s">
        <v>255</v>
      </c>
      <c r="C29" s="48"/>
      <c r="D29" s="52"/>
      <c r="E29" s="52">
        <v>20</v>
      </c>
      <c r="F29" s="52" t="s">
        <v>953</v>
      </c>
    </row>
    <row r="30" spans="1:6" s="18" customFormat="1" ht="38.25">
      <c r="A30" s="47" t="s">
        <v>376</v>
      </c>
      <c r="B30" s="55" t="s">
        <v>256</v>
      </c>
      <c r="C30" s="48"/>
      <c r="D30" s="51">
        <f>SUM(E30:F30)</f>
        <v>0</v>
      </c>
      <c r="E30" s="52"/>
      <c r="F30" s="52" t="s">
        <v>953</v>
      </c>
    </row>
    <row r="31" spans="1:6" s="18" customFormat="1" ht="63.75">
      <c r="A31" s="49" t="s">
        <v>377</v>
      </c>
      <c r="B31" s="55" t="s">
        <v>851</v>
      </c>
      <c r="C31" s="48"/>
      <c r="D31" s="51">
        <f>SUM(E31:F31)</f>
        <v>60</v>
      </c>
      <c r="E31" s="52">
        <v>60</v>
      </c>
      <c r="F31" s="52" t="s">
        <v>953</v>
      </c>
    </row>
    <row r="32" spans="1:6" s="18" customFormat="1" ht="25.5">
      <c r="A32" s="49" t="s">
        <v>378</v>
      </c>
      <c r="B32" s="55" t="s">
        <v>257</v>
      </c>
      <c r="C32" s="48"/>
      <c r="D32" s="52"/>
      <c r="E32" s="52"/>
      <c r="F32" s="52" t="s">
        <v>953</v>
      </c>
    </row>
    <row r="33" spans="1:6" s="18" customFormat="1" ht="63.75">
      <c r="A33" s="49" t="s">
        <v>379</v>
      </c>
      <c r="B33" s="55" t="s">
        <v>852</v>
      </c>
      <c r="C33" s="48"/>
      <c r="D33" s="51">
        <f>SUM(E33:F33)</f>
        <v>0</v>
      </c>
      <c r="E33" s="52"/>
      <c r="F33" s="52" t="s">
        <v>953</v>
      </c>
    </row>
    <row r="34" spans="1:6" s="18" customFormat="1" ht="63.75">
      <c r="A34" s="49" t="s">
        <v>380</v>
      </c>
      <c r="B34" s="55" t="s">
        <v>853</v>
      </c>
      <c r="C34" s="48"/>
      <c r="D34" s="52"/>
      <c r="E34" s="52"/>
      <c r="F34" s="52" t="s">
        <v>953</v>
      </c>
    </row>
    <row r="35" spans="1:6" s="18" customFormat="1" ht="51">
      <c r="A35" s="49" t="s">
        <v>381</v>
      </c>
      <c r="B35" s="55" t="s">
        <v>854</v>
      </c>
      <c r="C35" s="48"/>
      <c r="D35" s="52"/>
      <c r="E35" s="52"/>
      <c r="F35" s="52" t="s">
        <v>953</v>
      </c>
    </row>
    <row r="36" spans="1:6" s="18" customFormat="1" ht="25.5">
      <c r="A36" s="49" t="s">
        <v>382</v>
      </c>
      <c r="B36" s="55" t="s">
        <v>855</v>
      </c>
      <c r="C36" s="48"/>
      <c r="D36" s="51">
        <f>SUM(E36:F36)</f>
        <v>0</v>
      </c>
      <c r="E36" s="52"/>
      <c r="F36" s="52" t="s">
        <v>953</v>
      </c>
    </row>
    <row r="37" spans="1:6" s="18" customFormat="1" ht="25.5">
      <c r="A37" s="49" t="s">
        <v>383</v>
      </c>
      <c r="B37" s="55" t="s">
        <v>856</v>
      </c>
      <c r="C37" s="48"/>
      <c r="D37" s="52"/>
      <c r="E37" s="52"/>
      <c r="F37" s="52" t="s">
        <v>953</v>
      </c>
    </row>
    <row r="38" spans="1:6" s="21" customFormat="1" ht="51">
      <c r="A38" s="49" t="s">
        <v>384</v>
      </c>
      <c r="B38" s="55" t="s">
        <v>857</v>
      </c>
      <c r="C38" s="48"/>
      <c r="D38" s="52"/>
      <c r="E38" s="52"/>
      <c r="F38" s="52" t="s">
        <v>953</v>
      </c>
    </row>
    <row r="39" spans="1:6" s="18" customFormat="1" ht="25.5">
      <c r="A39" s="49" t="s">
        <v>631</v>
      </c>
      <c r="B39" s="55" t="s">
        <v>858</v>
      </c>
      <c r="C39" s="48"/>
      <c r="D39" s="52"/>
      <c r="E39" s="52"/>
      <c r="F39" s="52" t="s">
        <v>953</v>
      </c>
    </row>
    <row r="40" spans="1:6" ht="25.5">
      <c r="A40" s="556" t="s">
        <v>385</v>
      </c>
      <c r="B40" s="59" t="s">
        <v>258</v>
      </c>
      <c r="C40" s="557">
        <v>7146</v>
      </c>
      <c r="D40" s="554">
        <f>SUM(E40:F40)</f>
        <v>0</v>
      </c>
      <c r="E40" s="554">
        <f>E42</f>
        <v>0</v>
      </c>
      <c r="F40" s="558" t="s">
        <v>953</v>
      </c>
    </row>
    <row r="41" spans="1:6" s="18" customFormat="1" ht="15">
      <c r="A41" s="47"/>
      <c r="B41" s="559" t="s">
        <v>245</v>
      </c>
      <c r="C41" s="560"/>
      <c r="D41" s="555"/>
      <c r="E41" s="555"/>
      <c r="F41" s="51"/>
    </row>
    <row r="42" spans="1:6" s="18" customFormat="1" ht="15">
      <c r="A42" s="49" t="s">
        <v>386</v>
      </c>
      <c r="B42" s="50" t="s">
        <v>259</v>
      </c>
      <c r="C42" s="48"/>
      <c r="D42" s="51">
        <f>SUM(E42:F42)</f>
        <v>0</v>
      </c>
      <c r="E42" s="51">
        <f>SUM(E45:E46)</f>
        <v>0</v>
      </c>
      <c r="F42" s="52" t="s">
        <v>953</v>
      </c>
    </row>
    <row r="43" spans="1:6" s="18" customFormat="1" ht="15">
      <c r="A43" s="49"/>
      <c r="B43" s="50" t="s">
        <v>387</v>
      </c>
      <c r="C43" s="560"/>
      <c r="D43" s="555"/>
      <c r="E43" s="52"/>
      <c r="F43" s="52"/>
    </row>
    <row r="44" spans="1:6" s="21" customFormat="1" ht="15">
      <c r="A44" s="49"/>
      <c r="B44" s="50" t="s">
        <v>245</v>
      </c>
      <c r="C44" s="560"/>
      <c r="D44" s="555"/>
      <c r="E44" s="52"/>
      <c r="F44" s="52"/>
    </row>
    <row r="45" spans="1:6" s="18" customFormat="1" ht="89.25">
      <c r="A45" s="49" t="s">
        <v>388</v>
      </c>
      <c r="B45" s="55" t="s">
        <v>260</v>
      </c>
      <c r="C45" s="48"/>
      <c r="D45" s="52"/>
      <c r="E45" s="52"/>
      <c r="F45" s="52" t="s">
        <v>953</v>
      </c>
    </row>
    <row r="46" spans="1:6" ht="76.5">
      <c r="A46" s="47" t="s">
        <v>389</v>
      </c>
      <c r="B46" s="55" t="s">
        <v>261</v>
      </c>
      <c r="C46" s="48"/>
      <c r="D46" s="52"/>
      <c r="E46" s="52"/>
      <c r="F46" s="52" t="s">
        <v>953</v>
      </c>
    </row>
    <row r="47" spans="1:6" s="18" customFormat="1" ht="15">
      <c r="A47" s="556" t="s">
        <v>390</v>
      </c>
      <c r="B47" s="59" t="s">
        <v>262</v>
      </c>
      <c r="C47" s="557">
        <v>7161</v>
      </c>
      <c r="D47" s="554">
        <f>SUM(E47:F47)</f>
        <v>0</v>
      </c>
      <c r="E47" s="554">
        <f>SUM(E50,E55)</f>
        <v>0</v>
      </c>
      <c r="F47" s="558" t="s">
        <v>953</v>
      </c>
    </row>
    <row r="48" spans="1:6" s="18" customFormat="1" ht="15">
      <c r="A48" s="49"/>
      <c r="B48" s="50" t="s">
        <v>63</v>
      </c>
      <c r="C48" s="560"/>
      <c r="D48" s="555"/>
      <c r="E48" s="555"/>
      <c r="F48" s="52"/>
    </row>
    <row r="49" spans="1:6" s="18" customFormat="1" ht="15">
      <c r="A49" s="47"/>
      <c r="B49" s="50" t="s">
        <v>245</v>
      </c>
      <c r="C49" s="560"/>
      <c r="D49" s="555"/>
      <c r="E49" s="555"/>
      <c r="F49" s="51"/>
    </row>
    <row r="50" spans="1:6" s="18" customFormat="1" ht="38.25">
      <c r="A50" s="49" t="s">
        <v>391</v>
      </c>
      <c r="B50" s="50" t="s">
        <v>605</v>
      </c>
      <c r="C50" s="48"/>
      <c r="D50" s="51">
        <f>SUM(E50:F50)</f>
        <v>0</v>
      </c>
      <c r="E50" s="51">
        <f>SUM(E52:E54)</f>
        <v>0</v>
      </c>
      <c r="F50" s="52" t="s">
        <v>953</v>
      </c>
    </row>
    <row r="51" spans="1:6" s="21" customFormat="1" ht="15">
      <c r="A51" s="49"/>
      <c r="B51" s="50" t="s">
        <v>606</v>
      </c>
      <c r="C51" s="560"/>
      <c r="D51" s="555"/>
      <c r="E51" s="52"/>
      <c r="F51" s="52"/>
    </row>
    <row r="52" spans="1:6" s="18" customFormat="1" ht="15">
      <c r="A52" s="56" t="s">
        <v>392</v>
      </c>
      <c r="B52" s="55" t="s">
        <v>263</v>
      </c>
      <c r="C52" s="48"/>
      <c r="D52" s="52"/>
      <c r="E52" s="52"/>
      <c r="F52" s="52" t="s">
        <v>953</v>
      </c>
    </row>
    <row r="53" spans="1:6" s="21" customFormat="1" ht="15">
      <c r="A53" s="56" t="s">
        <v>393</v>
      </c>
      <c r="B53" s="55" t="s">
        <v>264</v>
      </c>
      <c r="C53" s="48"/>
      <c r="D53" s="52"/>
      <c r="E53" s="52"/>
      <c r="F53" s="52" t="s">
        <v>953</v>
      </c>
    </row>
    <row r="54" spans="1:6" s="18" customFormat="1" ht="51">
      <c r="A54" s="56" t="s">
        <v>394</v>
      </c>
      <c r="B54" s="55" t="s">
        <v>607</v>
      </c>
      <c r="C54" s="48"/>
      <c r="D54" s="52"/>
      <c r="E54" s="52"/>
      <c r="F54" s="52" t="s">
        <v>953</v>
      </c>
    </row>
    <row r="55" spans="1:6" ht="63.75">
      <c r="A55" s="56" t="s">
        <v>62</v>
      </c>
      <c r="B55" s="50" t="s">
        <v>481</v>
      </c>
      <c r="C55" s="48"/>
      <c r="D55" s="52"/>
      <c r="E55" s="52"/>
      <c r="F55" s="52" t="s">
        <v>953</v>
      </c>
    </row>
    <row r="56" spans="1:6" s="21" customFormat="1" ht="15">
      <c r="A56" s="556" t="s">
        <v>946</v>
      </c>
      <c r="B56" s="59" t="s">
        <v>265</v>
      </c>
      <c r="C56" s="557">
        <v>7300</v>
      </c>
      <c r="D56" s="554">
        <f>SUM(E56:F56)</f>
        <v>13143.8</v>
      </c>
      <c r="E56" s="554">
        <f>SUM(E59,E62,E65,E68,E71,E83)</f>
        <v>13143.8</v>
      </c>
      <c r="F56" s="558"/>
    </row>
    <row r="57" spans="1:6" s="21" customFormat="1" ht="25.5">
      <c r="A57" s="47"/>
      <c r="B57" s="559" t="s">
        <v>395</v>
      </c>
      <c r="C57" s="560"/>
      <c r="D57" s="555"/>
      <c r="E57" s="555"/>
      <c r="F57" s="51"/>
    </row>
    <row r="58" spans="1:6" ht="15">
      <c r="A58" s="47"/>
      <c r="B58" s="559" t="s">
        <v>245</v>
      </c>
      <c r="C58" s="560"/>
      <c r="D58" s="555"/>
      <c r="E58" s="555"/>
      <c r="F58" s="51"/>
    </row>
    <row r="59" spans="1:6" s="21" customFormat="1" ht="25.5">
      <c r="A59" s="556" t="s">
        <v>749</v>
      </c>
      <c r="B59" s="59" t="s">
        <v>266</v>
      </c>
      <c r="C59" s="557">
        <v>7311</v>
      </c>
      <c r="D59" s="554"/>
      <c r="E59" s="554"/>
      <c r="F59" s="558" t="s">
        <v>953</v>
      </c>
    </row>
    <row r="60" spans="1:6" ht="15">
      <c r="A60" s="47"/>
      <c r="B60" s="559" t="s">
        <v>245</v>
      </c>
      <c r="C60" s="560"/>
      <c r="D60" s="555"/>
      <c r="E60" s="555"/>
      <c r="F60" s="51"/>
    </row>
    <row r="61" spans="1:6" s="21" customFormat="1" ht="63.75">
      <c r="A61" s="49" t="s">
        <v>396</v>
      </c>
      <c r="B61" s="50" t="s">
        <v>626</v>
      </c>
      <c r="C61" s="57"/>
      <c r="D61" s="51"/>
      <c r="E61" s="51"/>
      <c r="F61" s="52" t="s">
        <v>953</v>
      </c>
    </row>
    <row r="62" spans="1:6" ht="25.5">
      <c r="A62" s="561" t="s">
        <v>750</v>
      </c>
      <c r="B62" s="59" t="s">
        <v>267</v>
      </c>
      <c r="C62" s="562">
        <v>7312</v>
      </c>
      <c r="D62" s="563"/>
      <c r="E62" s="558" t="s">
        <v>953</v>
      </c>
      <c r="F62" s="52"/>
    </row>
    <row r="63" spans="1:6" s="21" customFormat="1" ht="15">
      <c r="A63" s="561"/>
      <c r="B63" s="559" t="s">
        <v>245</v>
      </c>
      <c r="C63" s="557"/>
      <c r="D63" s="61"/>
      <c r="E63" s="61"/>
      <c r="F63" s="558"/>
    </row>
    <row r="64" spans="1:6" s="18" customFormat="1" ht="63.75">
      <c r="A64" s="47" t="s">
        <v>751</v>
      </c>
      <c r="B64" s="50" t="s">
        <v>627</v>
      </c>
      <c r="C64" s="57"/>
      <c r="D64" s="51"/>
      <c r="E64" s="52" t="s">
        <v>953</v>
      </c>
      <c r="F64" s="52"/>
    </row>
    <row r="65" spans="1:6" ht="25.5">
      <c r="A65" s="561" t="s">
        <v>397</v>
      </c>
      <c r="B65" s="59" t="s">
        <v>268</v>
      </c>
      <c r="C65" s="562">
        <v>7321</v>
      </c>
      <c r="D65" s="563"/>
      <c r="E65" s="558"/>
      <c r="F65" s="558" t="s">
        <v>953</v>
      </c>
    </row>
    <row r="66" spans="1:6" s="18" customFormat="1" ht="15">
      <c r="A66" s="561"/>
      <c r="B66" s="559" t="s">
        <v>245</v>
      </c>
      <c r="C66" s="557"/>
      <c r="D66" s="61"/>
      <c r="E66" s="61"/>
      <c r="F66" s="558"/>
    </row>
    <row r="67" spans="1:6" ht="51">
      <c r="A67" s="49" t="s">
        <v>398</v>
      </c>
      <c r="B67" s="50" t="s">
        <v>269</v>
      </c>
      <c r="C67" s="57"/>
      <c r="D67" s="51"/>
      <c r="E67" s="52"/>
      <c r="F67" s="52" t="s">
        <v>953</v>
      </c>
    </row>
    <row r="68" spans="1:6" ht="25.5">
      <c r="A68" s="561" t="s">
        <v>399</v>
      </c>
      <c r="B68" s="59" t="s">
        <v>270</v>
      </c>
      <c r="C68" s="562">
        <v>7322</v>
      </c>
      <c r="D68" s="563"/>
      <c r="E68" s="558" t="s">
        <v>953</v>
      </c>
      <c r="F68" s="52"/>
    </row>
    <row r="69" spans="1:6" ht="15">
      <c r="A69" s="561"/>
      <c r="B69" s="559" t="s">
        <v>245</v>
      </c>
      <c r="C69" s="557"/>
      <c r="D69" s="61"/>
      <c r="E69" s="61"/>
      <c r="F69" s="558"/>
    </row>
    <row r="70" spans="1:6" ht="51">
      <c r="A70" s="49" t="s">
        <v>400</v>
      </c>
      <c r="B70" s="50" t="s">
        <v>271</v>
      </c>
      <c r="C70" s="57"/>
      <c r="D70" s="51"/>
      <c r="E70" s="52" t="s">
        <v>953</v>
      </c>
      <c r="F70" s="52"/>
    </row>
    <row r="71" spans="1:6" ht="25.5">
      <c r="A71" s="556" t="s">
        <v>401</v>
      </c>
      <c r="B71" s="59" t="s">
        <v>272</v>
      </c>
      <c r="C71" s="557">
        <v>7331</v>
      </c>
      <c r="D71" s="554">
        <f>SUM(E71:F71)</f>
        <v>13143.8</v>
      </c>
      <c r="E71" s="554">
        <f>SUM(E74,E75,E79,E80,)</f>
        <v>13143.8</v>
      </c>
      <c r="F71" s="558" t="s">
        <v>953</v>
      </c>
    </row>
    <row r="72" spans="1:6" ht="15">
      <c r="A72" s="47"/>
      <c r="B72" s="559" t="s">
        <v>625</v>
      </c>
      <c r="C72" s="560"/>
      <c r="D72" s="555"/>
      <c r="E72" s="555"/>
      <c r="F72" s="51"/>
    </row>
    <row r="73" spans="1:6" ht="15">
      <c r="A73" s="47"/>
      <c r="B73" s="559" t="s">
        <v>639</v>
      </c>
      <c r="C73" s="560"/>
      <c r="D73" s="555"/>
      <c r="E73" s="555"/>
      <c r="F73" s="51"/>
    </row>
    <row r="74" spans="1:6" ht="25.5">
      <c r="A74" s="49" t="s">
        <v>402</v>
      </c>
      <c r="B74" s="50" t="s">
        <v>273</v>
      </c>
      <c r="C74" s="48"/>
      <c r="D74" s="51">
        <f>SUM(E74:F74)</f>
        <v>11122.5</v>
      </c>
      <c r="E74" s="51">
        <v>11122.5</v>
      </c>
      <c r="F74" s="52" t="s">
        <v>953</v>
      </c>
    </row>
    <row r="75" spans="1:6" ht="25.5">
      <c r="A75" s="49" t="s">
        <v>403</v>
      </c>
      <c r="B75" s="50" t="s">
        <v>608</v>
      </c>
      <c r="C75" s="57"/>
      <c r="D75" s="51">
        <f>SUM(E75:F75)</f>
        <v>2021.3</v>
      </c>
      <c r="E75" s="51">
        <v>2021.3</v>
      </c>
      <c r="F75" s="52" t="s">
        <v>953</v>
      </c>
    </row>
    <row r="76" spans="1:6" s="21" customFormat="1" ht="15">
      <c r="A76" s="49"/>
      <c r="B76" s="564" t="s">
        <v>245</v>
      </c>
      <c r="C76" s="57"/>
      <c r="D76" s="51"/>
      <c r="E76" s="52"/>
      <c r="F76" s="52"/>
    </row>
    <row r="77" spans="1:6" s="18" customFormat="1" ht="51">
      <c r="A77" s="49" t="s">
        <v>404</v>
      </c>
      <c r="B77" s="54" t="s">
        <v>275</v>
      </c>
      <c r="C77" s="48"/>
      <c r="D77" s="51"/>
      <c r="E77" s="52"/>
      <c r="F77" s="52" t="s">
        <v>953</v>
      </c>
    </row>
    <row r="78" spans="1:6" ht="25.5">
      <c r="A78" s="49" t="s">
        <v>405</v>
      </c>
      <c r="B78" s="54" t="s">
        <v>609</v>
      </c>
      <c r="C78" s="48"/>
      <c r="D78" s="51">
        <v>2021.3</v>
      </c>
      <c r="E78" s="52">
        <v>2021.3</v>
      </c>
      <c r="F78" s="52" t="s">
        <v>953</v>
      </c>
    </row>
    <row r="79" spans="1:6" ht="38.25">
      <c r="A79" s="49" t="s">
        <v>406</v>
      </c>
      <c r="B79" s="50" t="s">
        <v>610</v>
      </c>
      <c r="C79" s="57"/>
      <c r="D79" s="51">
        <f>SUM(E79,F79)</f>
        <v>0</v>
      </c>
      <c r="E79" s="52">
        <v>0</v>
      </c>
      <c r="F79" s="52" t="s">
        <v>953</v>
      </c>
    </row>
    <row r="80" spans="1:6" ht="38.25">
      <c r="A80" s="49" t="s">
        <v>407</v>
      </c>
      <c r="B80" s="50" t="s">
        <v>611</v>
      </c>
      <c r="C80" s="57"/>
      <c r="D80" s="51"/>
      <c r="E80" s="52"/>
      <c r="F80" s="52" t="s">
        <v>953</v>
      </c>
    </row>
    <row r="81" spans="1:6" s="21" customFormat="1" ht="15">
      <c r="A81" s="47"/>
      <c r="B81" s="559" t="s">
        <v>639</v>
      </c>
      <c r="C81" s="560"/>
      <c r="D81" s="555"/>
      <c r="E81" s="555"/>
      <c r="F81" s="51"/>
    </row>
    <row r="82" spans="1:6" s="18" customFormat="1" ht="38.25">
      <c r="A82" s="49" t="s">
        <v>408</v>
      </c>
      <c r="B82" s="54" t="s">
        <v>767</v>
      </c>
      <c r="C82" s="57"/>
      <c r="D82" s="51"/>
      <c r="E82" s="52"/>
      <c r="F82" s="52" t="s">
        <v>953</v>
      </c>
    </row>
    <row r="83" spans="1:6" s="21" customFormat="1" ht="25.5">
      <c r="A83" s="556" t="s">
        <v>409</v>
      </c>
      <c r="B83" s="59" t="s">
        <v>276</v>
      </c>
      <c r="C83" s="557">
        <v>7332</v>
      </c>
      <c r="D83" s="554">
        <f>SUM(E83:F83)</f>
        <v>0</v>
      </c>
      <c r="E83" s="558" t="s">
        <v>953</v>
      </c>
      <c r="F83" s="554">
        <f>SUM(F86,F87)</f>
        <v>0</v>
      </c>
    </row>
    <row r="84" spans="1:6" s="18" customFormat="1" ht="15">
      <c r="A84" s="47"/>
      <c r="B84" s="559" t="s">
        <v>628</v>
      </c>
      <c r="C84" s="560"/>
      <c r="D84" s="555"/>
      <c r="E84" s="52"/>
      <c r="F84" s="51"/>
    </row>
    <row r="85" spans="1:6" ht="15">
      <c r="A85" s="47"/>
      <c r="B85" s="559" t="s">
        <v>245</v>
      </c>
      <c r="C85" s="560"/>
      <c r="D85" s="555"/>
      <c r="E85" s="51"/>
      <c r="F85" s="51"/>
    </row>
    <row r="86" spans="1:6" s="21" customFormat="1" ht="38.25">
      <c r="A86" s="49" t="s">
        <v>410</v>
      </c>
      <c r="B86" s="50" t="s">
        <v>277</v>
      </c>
      <c r="C86" s="57"/>
      <c r="D86" s="51"/>
      <c r="E86" s="52" t="s">
        <v>953</v>
      </c>
      <c r="F86" s="58"/>
    </row>
    <row r="87" spans="1:6" s="18" customFormat="1" ht="38.25">
      <c r="A87" s="49" t="s">
        <v>411</v>
      </c>
      <c r="B87" s="50" t="s">
        <v>612</v>
      </c>
      <c r="C87" s="57"/>
      <c r="D87" s="51"/>
      <c r="E87" s="52" t="s">
        <v>953</v>
      </c>
      <c r="F87" s="52"/>
    </row>
    <row r="88" spans="1:6" ht="15">
      <c r="A88" s="47"/>
      <c r="B88" s="559" t="s">
        <v>639</v>
      </c>
      <c r="C88" s="560"/>
      <c r="D88" s="555"/>
      <c r="E88" s="555"/>
      <c r="F88" s="51"/>
    </row>
    <row r="89" spans="1:6" s="21" customFormat="1" ht="38.25">
      <c r="A89" s="49" t="s">
        <v>412</v>
      </c>
      <c r="B89" s="54" t="s">
        <v>767</v>
      </c>
      <c r="C89" s="57"/>
      <c r="D89" s="51"/>
      <c r="E89" s="52" t="s">
        <v>953</v>
      </c>
      <c r="F89" s="52"/>
    </row>
    <row r="90" spans="1:6" s="18" customFormat="1" ht="15">
      <c r="A90" s="556" t="s">
        <v>947</v>
      </c>
      <c r="B90" s="59" t="s">
        <v>278</v>
      </c>
      <c r="C90" s="557">
        <v>7400</v>
      </c>
      <c r="D90" s="554">
        <f>SUM(E90:F90)</f>
        <v>730</v>
      </c>
      <c r="E90" s="554">
        <f>SUM(E93,E96,E99,E106,E112,E117,E122,E127,E132)</f>
        <v>730</v>
      </c>
      <c r="F90" s="558"/>
    </row>
    <row r="91" spans="1:6" ht="25.5">
      <c r="A91" s="47"/>
      <c r="B91" s="559" t="s">
        <v>613</v>
      </c>
      <c r="C91" s="560"/>
      <c r="D91" s="554"/>
      <c r="E91" s="554"/>
      <c r="F91" s="51"/>
    </row>
    <row r="92" spans="1:6" ht="15">
      <c r="A92" s="47"/>
      <c r="B92" s="559" t="s">
        <v>245</v>
      </c>
      <c r="C92" s="560"/>
      <c r="D92" s="555"/>
      <c r="E92" s="555"/>
      <c r="F92" s="51"/>
    </row>
    <row r="93" spans="1:6" ht="15">
      <c r="A93" s="556" t="s">
        <v>755</v>
      </c>
      <c r="B93" s="59" t="s">
        <v>279</v>
      </c>
      <c r="C93" s="557">
        <v>7411</v>
      </c>
      <c r="D93" s="554"/>
      <c r="E93" s="558" t="s">
        <v>953</v>
      </c>
      <c r="F93" s="558"/>
    </row>
    <row r="94" spans="1:6" ht="15">
      <c r="A94" s="47"/>
      <c r="B94" s="559" t="s">
        <v>245</v>
      </c>
      <c r="C94" s="560"/>
      <c r="D94" s="555"/>
      <c r="E94" s="51"/>
      <c r="F94" s="51"/>
    </row>
    <row r="95" spans="1:6" s="21" customFormat="1" ht="38.25">
      <c r="A95" s="49" t="s">
        <v>413</v>
      </c>
      <c r="B95" s="50" t="s">
        <v>614</v>
      </c>
      <c r="C95" s="57"/>
      <c r="D95" s="51"/>
      <c r="E95" s="52" t="s">
        <v>953</v>
      </c>
      <c r="F95" s="52"/>
    </row>
    <row r="96" spans="1:6" s="18" customFormat="1" ht="15">
      <c r="A96" s="556" t="s">
        <v>414</v>
      </c>
      <c r="B96" s="59" t="s">
        <v>280</v>
      </c>
      <c r="C96" s="557">
        <v>7412</v>
      </c>
      <c r="D96" s="554"/>
      <c r="E96" s="554"/>
      <c r="F96" s="558" t="s">
        <v>953</v>
      </c>
    </row>
    <row r="97" spans="1:6" ht="15">
      <c r="A97" s="47"/>
      <c r="B97" s="559" t="s">
        <v>245</v>
      </c>
      <c r="C97" s="560"/>
      <c r="D97" s="555"/>
      <c r="E97" s="555"/>
      <c r="F97" s="51"/>
    </row>
    <row r="98" spans="1:6" s="21" customFormat="1" ht="38.25">
      <c r="A98" s="49" t="s">
        <v>415</v>
      </c>
      <c r="B98" s="50" t="s">
        <v>615</v>
      </c>
      <c r="C98" s="57"/>
      <c r="D98" s="51"/>
      <c r="E98" s="52"/>
      <c r="F98" s="52" t="s">
        <v>953</v>
      </c>
    </row>
    <row r="99" spans="1:6" s="18" customFormat="1" ht="15">
      <c r="A99" s="556" t="s">
        <v>416</v>
      </c>
      <c r="B99" s="59" t="s">
        <v>281</v>
      </c>
      <c r="C99" s="557">
        <v>7415</v>
      </c>
      <c r="D99" s="554">
        <f>SUM(E99:F99)</f>
        <v>660</v>
      </c>
      <c r="E99" s="554">
        <f>SUM(E102:E105)</f>
        <v>660</v>
      </c>
      <c r="F99" s="558" t="s">
        <v>953</v>
      </c>
    </row>
    <row r="100" spans="1:6" s="21" customFormat="1" ht="15">
      <c r="A100" s="47"/>
      <c r="B100" s="559" t="s">
        <v>417</v>
      </c>
      <c r="C100" s="560"/>
      <c r="D100" s="555"/>
      <c r="E100" s="555"/>
      <c r="F100" s="51"/>
    </row>
    <row r="101" spans="1:6" ht="15">
      <c r="A101" s="47"/>
      <c r="B101" s="559" t="s">
        <v>245</v>
      </c>
      <c r="C101" s="560"/>
      <c r="D101" s="555"/>
      <c r="E101" s="555"/>
      <c r="F101" s="51"/>
    </row>
    <row r="102" spans="1:6" s="21" customFormat="1" ht="25.5">
      <c r="A102" s="49" t="s">
        <v>418</v>
      </c>
      <c r="B102" s="50" t="s">
        <v>616</v>
      </c>
      <c r="C102" s="57"/>
      <c r="D102" s="51">
        <f>SUM(E102:F102)</f>
        <v>600</v>
      </c>
      <c r="E102" s="52">
        <v>600</v>
      </c>
      <c r="F102" s="52" t="s">
        <v>953</v>
      </c>
    </row>
    <row r="103" spans="1:6" ht="25.5">
      <c r="A103" s="49" t="s">
        <v>419</v>
      </c>
      <c r="B103" s="50" t="s">
        <v>617</v>
      </c>
      <c r="C103" s="57"/>
      <c r="D103" s="51"/>
      <c r="E103" s="52"/>
      <c r="F103" s="52" t="s">
        <v>953</v>
      </c>
    </row>
    <row r="104" spans="1:6" s="21" customFormat="1" ht="51">
      <c r="A104" s="49" t="s">
        <v>420</v>
      </c>
      <c r="B104" s="50" t="s">
        <v>282</v>
      </c>
      <c r="C104" s="57"/>
      <c r="D104" s="51"/>
      <c r="E104" s="52"/>
      <c r="F104" s="52" t="s">
        <v>953</v>
      </c>
    </row>
    <row r="105" spans="1:6" s="18" customFormat="1" ht="15">
      <c r="A105" s="47" t="s">
        <v>179</v>
      </c>
      <c r="B105" s="50" t="s">
        <v>283</v>
      </c>
      <c r="C105" s="57"/>
      <c r="D105" s="51">
        <f>SUM(E105:F105)</f>
        <v>60</v>
      </c>
      <c r="E105" s="52">
        <v>60</v>
      </c>
      <c r="F105" s="52" t="s">
        <v>953</v>
      </c>
    </row>
    <row r="106" spans="1:6" ht="25.5">
      <c r="A106" s="556" t="s">
        <v>180</v>
      </c>
      <c r="B106" s="59" t="s">
        <v>284</v>
      </c>
      <c r="C106" s="557">
        <v>7421</v>
      </c>
      <c r="D106" s="554">
        <f>SUM(E106:F106)</f>
        <v>0</v>
      </c>
      <c r="E106" s="554">
        <f>SUM(E109:E111)</f>
        <v>0</v>
      </c>
      <c r="F106" s="558" t="s">
        <v>953</v>
      </c>
    </row>
    <row r="107" spans="1:6" s="21" customFormat="1" ht="15">
      <c r="A107" s="47"/>
      <c r="B107" s="559" t="s">
        <v>618</v>
      </c>
      <c r="C107" s="560"/>
      <c r="D107" s="555"/>
      <c r="E107" s="555"/>
      <c r="F107" s="51"/>
    </row>
    <row r="108" spans="1:6" s="21" customFormat="1" ht="15">
      <c r="A108" s="47"/>
      <c r="B108" s="559" t="s">
        <v>245</v>
      </c>
      <c r="C108" s="560"/>
      <c r="D108" s="555"/>
      <c r="E108" s="555"/>
      <c r="F108" s="51"/>
    </row>
    <row r="109" spans="1:6" s="18" customFormat="1" ht="76.5">
      <c r="A109" s="49" t="s">
        <v>181</v>
      </c>
      <c r="B109" s="50" t="s">
        <v>629</v>
      </c>
      <c r="C109" s="57"/>
      <c r="D109" s="51"/>
      <c r="E109" s="52"/>
      <c r="F109" s="52" t="s">
        <v>953</v>
      </c>
    </row>
    <row r="110" spans="1:6" ht="51">
      <c r="A110" s="49" t="s">
        <v>859</v>
      </c>
      <c r="B110" s="50" t="s">
        <v>630</v>
      </c>
      <c r="C110" s="48"/>
      <c r="D110" s="51">
        <f>SUM(E110:F110)</f>
        <v>0</v>
      </c>
      <c r="E110" s="52"/>
      <c r="F110" s="52" t="s">
        <v>953</v>
      </c>
    </row>
    <row r="111" spans="1:6" ht="63.75">
      <c r="A111" s="49" t="s">
        <v>619</v>
      </c>
      <c r="B111" s="50" t="s">
        <v>620</v>
      </c>
      <c r="C111" s="48"/>
      <c r="D111" s="51"/>
      <c r="E111" s="52"/>
      <c r="F111" s="52" t="s">
        <v>953</v>
      </c>
    </row>
    <row r="112" spans="1:6" s="21" customFormat="1" ht="15">
      <c r="A112" s="556" t="s">
        <v>421</v>
      </c>
      <c r="B112" s="59" t="s">
        <v>285</v>
      </c>
      <c r="C112" s="557">
        <v>7422</v>
      </c>
      <c r="D112" s="554">
        <f>SUM(E112:F112)</f>
        <v>50</v>
      </c>
      <c r="E112" s="554">
        <f>SUM(E115:E116)</f>
        <v>50</v>
      </c>
      <c r="F112" s="558" t="s">
        <v>953</v>
      </c>
    </row>
    <row r="113" spans="1:6" s="21" customFormat="1" ht="15">
      <c r="A113" s="47"/>
      <c r="B113" s="559" t="s">
        <v>621</v>
      </c>
      <c r="C113" s="560"/>
      <c r="D113" s="555"/>
      <c r="E113" s="555"/>
      <c r="F113" s="51"/>
    </row>
    <row r="114" spans="1:6" s="18" customFormat="1" ht="15">
      <c r="A114" s="47"/>
      <c r="B114" s="559" t="s">
        <v>245</v>
      </c>
      <c r="C114" s="560"/>
      <c r="D114" s="555"/>
      <c r="E114" s="555"/>
      <c r="F114" s="51"/>
    </row>
    <row r="115" spans="1:6" ht="15">
      <c r="A115" s="49" t="s">
        <v>422</v>
      </c>
      <c r="B115" s="50" t="s">
        <v>286</v>
      </c>
      <c r="C115" s="59"/>
      <c r="D115" s="51">
        <f>SUM(E115:F115)</f>
        <v>50</v>
      </c>
      <c r="E115" s="52">
        <v>50</v>
      </c>
      <c r="F115" s="52" t="s">
        <v>953</v>
      </c>
    </row>
    <row r="116" spans="1:6" s="21" customFormat="1" ht="38.25">
      <c r="A116" s="49" t="s">
        <v>423</v>
      </c>
      <c r="B116" s="50" t="s">
        <v>359</v>
      </c>
      <c r="C116" s="48"/>
      <c r="D116" s="51">
        <f>SUM(E116:F116)</f>
        <v>0</v>
      </c>
      <c r="E116" s="52"/>
      <c r="F116" s="52" t="s">
        <v>953</v>
      </c>
    </row>
    <row r="117" spans="1:6" ht="15">
      <c r="A117" s="556" t="s">
        <v>424</v>
      </c>
      <c r="B117" s="59" t="s">
        <v>360</v>
      </c>
      <c r="C117" s="557">
        <v>7431</v>
      </c>
      <c r="D117" s="554">
        <f>SUM(E117:F117)</f>
        <v>20</v>
      </c>
      <c r="E117" s="554">
        <f>E120+E121</f>
        <v>20</v>
      </c>
      <c r="F117" s="558" t="s">
        <v>953</v>
      </c>
    </row>
    <row r="118" spans="1:6" ht="15">
      <c r="A118" s="47"/>
      <c r="B118" s="559" t="s">
        <v>425</v>
      </c>
      <c r="C118" s="560"/>
      <c r="D118" s="555"/>
      <c r="E118" s="555"/>
      <c r="F118" s="51"/>
    </row>
    <row r="119" spans="1:6" ht="15">
      <c r="A119" s="47"/>
      <c r="B119" s="559" t="s">
        <v>245</v>
      </c>
      <c r="C119" s="560"/>
      <c r="D119" s="555"/>
      <c r="E119" s="555"/>
      <c r="F119" s="51"/>
    </row>
    <row r="120" spans="1:6" ht="51">
      <c r="A120" s="49" t="s">
        <v>426</v>
      </c>
      <c r="B120" s="50" t="s">
        <v>960</v>
      </c>
      <c r="C120" s="57"/>
      <c r="D120" s="51">
        <f>SUM(E120:F120)</f>
        <v>20</v>
      </c>
      <c r="E120" s="52">
        <v>20</v>
      </c>
      <c r="F120" s="52" t="s">
        <v>953</v>
      </c>
    </row>
    <row r="121" spans="1:6" ht="38.25">
      <c r="A121" s="49" t="s">
        <v>427</v>
      </c>
      <c r="B121" s="50" t="s">
        <v>622</v>
      </c>
      <c r="C121" s="57"/>
      <c r="D121" s="51"/>
      <c r="E121" s="52"/>
      <c r="F121" s="52" t="s">
        <v>953</v>
      </c>
    </row>
    <row r="122" spans="1:6" ht="15">
      <c r="A122" s="556" t="s">
        <v>428</v>
      </c>
      <c r="B122" s="59" t="s">
        <v>860</v>
      </c>
      <c r="C122" s="557">
        <v>7441</v>
      </c>
      <c r="D122" s="52">
        <f>SUM(E122:F122)</f>
        <v>0</v>
      </c>
      <c r="E122" s="52">
        <f>SUM(E125:E126)</f>
        <v>0</v>
      </c>
      <c r="F122" s="558" t="s">
        <v>953</v>
      </c>
    </row>
    <row r="123" spans="1:6" ht="15">
      <c r="A123" s="47"/>
      <c r="B123" s="559" t="s">
        <v>429</v>
      </c>
      <c r="C123" s="560"/>
      <c r="D123" s="555"/>
      <c r="E123" s="52"/>
      <c r="F123" s="51"/>
    </row>
    <row r="124" spans="1:6" ht="15">
      <c r="A124" s="47"/>
      <c r="B124" s="559" t="s">
        <v>245</v>
      </c>
      <c r="C124" s="560"/>
      <c r="D124" s="555"/>
      <c r="E124" s="52"/>
      <c r="F124" s="51"/>
    </row>
    <row r="125" spans="1:6" ht="102">
      <c r="A125" s="47" t="s">
        <v>430</v>
      </c>
      <c r="B125" s="50" t="s">
        <v>768</v>
      </c>
      <c r="C125" s="57"/>
      <c r="D125" s="51"/>
      <c r="E125" s="52"/>
      <c r="F125" s="52" t="s">
        <v>953</v>
      </c>
    </row>
    <row r="126" spans="1:6" ht="102">
      <c r="A126" s="49" t="s">
        <v>623</v>
      </c>
      <c r="B126" s="50" t="s">
        <v>769</v>
      </c>
      <c r="C126" s="57"/>
      <c r="D126" s="51"/>
      <c r="E126" s="52"/>
      <c r="F126" s="52" t="s">
        <v>953</v>
      </c>
    </row>
    <row r="127" spans="1:6" ht="15">
      <c r="A127" s="556" t="s">
        <v>431</v>
      </c>
      <c r="B127" s="59" t="s">
        <v>205</v>
      </c>
      <c r="C127" s="557">
        <v>7442</v>
      </c>
      <c r="D127" s="554">
        <f>SUM(E127:F127)</f>
        <v>0</v>
      </c>
      <c r="E127" s="558" t="s">
        <v>953</v>
      </c>
      <c r="F127" s="554">
        <f>SUM(F130:F131)</f>
        <v>0</v>
      </c>
    </row>
    <row r="128" spans="1:6" ht="15">
      <c r="A128" s="47"/>
      <c r="B128" s="559" t="s">
        <v>861</v>
      </c>
      <c r="C128" s="560"/>
      <c r="D128" s="555"/>
      <c r="E128" s="51"/>
      <c r="F128" s="51"/>
    </row>
    <row r="129" spans="1:6" ht="15">
      <c r="A129" s="47"/>
      <c r="B129" s="559" t="s">
        <v>245</v>
      </c>
      <c r="C129" s="560"/>
      <c r="D129" s="555"/>
      <c r="E129" s="51"/>
      <c r="F129" s="51"/>
    </row>
    <row r="130" spans="1:6" ht="114.75">
      <c r="A130" s="49" t="s">
        <v>432</v>
      </c>
      <c r="B130" s="50" t="s">
        <v>361</v>
      </c>
      <c r="C130" s="57"/>
      <c r="D130" s="60"/>
      <c r="E130" s="52" t="s">
        <v>953</v>
      </c>
      <c r="F130" s="58"/>
    </row>
    <row r="131" spans="1:6" ht="114.75">
      <c r="A131" s="49" t="s">
        <v>433</v>
      </c>
      <c r="B131" s="50" t="s">
        <v>362</v>
      </c>
      <c r="C131" s="57"/>
      <c r="D131" s="60"/>
      <c r="E131" s="52" t="s">
        <v>953</v>
      </c>
      <c r="F131" s="61"/>
    </row>
    <row r="132" spans="1:6" ht="15">
      <c r="A132" s="561" t="s">
        <v>862</v>
      </c>
      <c r="B132" s="59" t="s">
        <v>959</v>
      </c>
      <c r="C132" s="557">
        <v>7451</v>
      </c>
      <c r="D132" s="554">
        <f>SUM(E132:F132)</f>
        <v>0</v>
      </c>
      <c r="E132" s="554">
        <f>SUM(E135:E137)</f>
        <v>0</v>
      </c>
      <c r="F132" s="554">
        <f>SUM(F135:F137)</f>
        <v>0</v>
      </c>
    </row>
    <row r="133" spans="1:6" ht="15">
      <c r="A133" s="49"/>
      <c r="B133" s="559" t="s">
        <v>206</v>
      </c>
      <c r="C133" s="557"/>
      <c r="D133" s="555"/>
      <c r="E133" s="555"/>
      <c r="F133" s="51"/>
    </row>
    <row r="134" spans="1:6" ht="15">
      <c r="A134" s="49"/>
      <c r="B134" s="559" t="s">
        <v>245</v>
      </c>
      <c r="C134" s="557"/>
      <c r="D134" s="555"/>
      <c r="E134" s="555"/>
      <c r="F134" s="51"/>
    </row>
    <row r="135" spans="1:6" ht="25.5">
      <c r="A135" s="49" t="s">
        <v>863</v>
      </c>
      <c r="B135" s="50" t="s">
        <v>363</v>
      </c>
      <c r="C135" s="57"/>
      <c r="D135" s="60"/>
      <c r="E135" s="52" t="s">
        <v>953</v>
      </c>
      <c r="F135" s="58"/>
    </row>
    <row r="136" spans="1:6" ht="25.5">
      <c r="A136" s="49" t="s">
        <v>864</v>
      </c>
      <c r="B136" s="50" t="s">
        <v>364</v>
      </c>
      <c r="C136" s="57"/>
      <c r="D136" s="60"/>
      <c r="E136" s="52" t="s">
        <v>953</v>
      </c>
      <c r="F136" s="52"/>
    </row>
    <row r="137" spans="1:6" ht="38.25">
      <c r="A137" s="49" t="s">
        <v>865</v>
      </c>
      <c r="B137" s="50" t="s">
        <v>624</v>
      </c>
      <c r="C137" s="57"/>
      <c r="D137" s="51">
        <f>SUM(E137:F137)</f>
        <v>0</v>
      </c>
      <c r="E137" s="52"/>
      <c r="F137" s="52"/>
    </row>
    <row r="138" spans="1:6" ht="12.75">
      <c r="A138" s="62"/>
      <c r="B138" s="63"/>
      <c r="C138" s="64"/>
      <c r="D138" s="65"/>
      <c r="E138" s="53"/>
      <c r="F138" s="53"/>
    </row>
    <row r="139" spans="1:6" ht="80.25" customHeight="1">
      <c r="A139" s="62"/>
      <c r="B139" s="63"/>
      <c r="C139" s="64"/>
      <c r="D139" s="66"/>
      <c r="E139" s="53"/>
      <c r="F139" s="53"/>
    </row>
    <row r="140" spans="1:6" ht="24.75" customHeight="1">
      <c r="A140" s="62"/>
      <c r="B140" s="63"/>
      <c r="C140" s="64"/>
      <c r="D140" s="66"/>
      <c r="E140" s="53"/>
      <c r="F140" s="53"/>
    </row>
    <row r="141" spans="1:6" ht="12.75">
      <c r="A141" s="43"/>
      <c r="B141" s="43"/>
      <c r="C141" s="43"/>
      <c r="D141" s="66"/>
      <c r="E141" s="43"/>
      <c r="F141" s="43"/>
    </row>
    <row r="142" spans="1:6" ht="12.75">
      <c r="A142" s="43"/>
      <c r="B142" s="43"/>
      <c r="C142" s="43"/>
      <c r="D142" s="43"/>
      <c r="E142" s="43"/>
      <c r="F142" s="43"/>
    </row>
    <row r="143" spans="1:6" ht="12.75">
      <c r="A143" s="43"/>
      <c r="B143" s="43"/>
      <c r="C143" s="43"/>
      <c r="D143" s="43"/>
      <c r="E143" s="43"/>
      <c r="F143" s="43"/>
    </row>
    <row r="144" spans="1:6" ht="42.75" customHeight="1">
      <c r="A144" s="570" t="s">
        <v>875</v>
      </c>
      <c r="B144" s="571"/>
      <c r="C144" s="571"/>
      <c r="D144" s="571"/>
      <c r="E144" s="571"/>
      <c r="F144" s="43"/>
    </row>
    <row r="145" spans="1:6" ht="14.25">
      <c r="A145" s="67"/>
      <c r="B145" s="40"/>
      <c r="C145" s="40"/>
      <c r="D145" s="40"/>
      <c r="E145" s="43"/>
      <c r="F145" s="43"/>
    </row>
    <row r="146" spans="1:6" ht="13.5" thickBot="1">
      <c r="A146" s="68" t="s">
        <v>493</v>
      </c>
      <c r="B146" s="40"/>
      <c r="C146" s="40"/>
      <c r="D146" s="40"/>
      <c r="E146" s="43"/>
      <c r="F146" s="43"/>
    </row>
    <row r="147" spans="1:6" ht="64.5" thickBot="1">
      <c r="A147" s="568" t="s">
        <v>501</v>
      </c>
      <c r="B147" s="568" t="s">
        <v>241</v>
      </c>
      <c r="C147" s="69" t="s">
        <v>494</v>
      </c>
      <c r="D147" s="69" t="s">
        <v>495</v>
      </c>
      <c r="E147" s="70" t="s">
        <v>496</v>
      </c>
      <c r="F147" s="43"/>
    </row>
    <row r="148" spans="1:6" ht="13.5" thickBot="1">
      <c r="A148" s="569" t="s">
        <v>502</v>
      </c>
      <c r="B148" s="569"/>
      <c r="C148" s="71">
        <v>1</v>
      </c>
      <c r="D148" s="71">
        <v>2</v>
      </c>
      <c r="E148" s="72">
        <v>3</v>
      </c>
      <c r="F148" s="43"/>
    </row>
    <row r="149" spans="1:6" ht="28.5" customHeight="1" thickBot="1">
      <c r="A149" s="73">
        <v>1</v>
      </c>
      <c r="B149" s="74" t="s">
        <v>246</v>
      </c>
      <c r="C149" s="75">
        <v>30.8</v>
      </c>
      <c r="D149" s="75">
        <v>30.8</v>
      </c>
      <c r="E149" s="76">
        <v>16</v>
      </c>
      <c r="F149" s="43"/>
    </row>
    <row r="150" spans="1:6" ht="28.5" customHeight="1" thickBot="1">
      <c r="A150" s="73">
        <v>2</v>
      </c>
      <c r="B150" s="74" t="s">
        <v>497</v>
      </c>
      <c r="C150" s="75">
        <v>16761.8</v>
      </c>
      <c r="D150" s="75">
        <v>16761.8</v>
      </c>
      <c r="E150" s="76">
        <v>1600</v>
      </c>
      <c r="F150" s="43"/>
    </row>
    <row r="151" spans="1:6" ht="23.25" customHeight="1" thickBot="1">
      <c r="A151" s="73">
        <v>3</v>
      </c>
      <c r="B151" s="74" t="s">
        <v>249</v>
      </c>
      <c r="C151" s="75">
        <v>247.8</v>
      </c>
      <c r="D151" s="75">
        <v>247.8</v>
      </c>
      <c r="E151" s="76">
        <v>800</v>
      </c>
      <c r="F151" s="43"/>
    </row>
    <row r="152" spans="1:6" ht="18" customHeight="1" thickBot="1">
      <c r="A152" s="73">
        <v>4</v>
      </c>
      <c r="B152" s="74" t="s">
        <v>498</v>
      </c>
      <c r="C152" s="75">
        <v>193</v>
      </c>
      <c r="D152" s="75">
        <v>193</v>
      </c>
      <c r="E152" s="76">
        <v>600</v>
      </c>
      <c r="F152" s="43"/>
    </row>
    <row r="153" spans="1:6" ht="18.75" customHeight="1" thickBot="1">
      <c r="A153" s="73">
        <v>5</v>
      </c>
      <c r="B153" s="74" t="s">
        <v>499</v>
      </c>
      <c r="C153" s="75">
        <v>0</v>
      </c>
      <c r="D153" s="75">
        <v>0</v>
      </c>
      <c r="E153" s="76">
        <v>60</v>
      </c>
      <c r="F153" s="43"/>
    </row>
    <row r="154" spans="1:6" ht="14.25">
      <c r="A154" s="77" t="s">
        <v>500</v>
      </c>
      <c r="B154" s="40"/>
      <c r="C154" s="40"/>
      <c r="D154" s="40"/>
      <c r="E154" s="43"/>
      <c r="F154" s="43"/>
    </row>
    <row r="155" spans="1:6" ht="12.75">
      <c r="A155" s="43"/>
      <c r="B155" s="43"/>
      <c r="C155" s="43"/>
      <c r="D155" s="43"/>
      <c r="E155" s="43"/>
      <c r="F155" s="43"/>
    </row>
  </sheetData>
  <sheetProtection/>
  <mergeCells count="9">
    <mergeCell ref="A1:F1"/>
    <mergeCell ref="A2:F2"/>
    <mergeCell ref="D5:D6"/>
    <mergeCell ref="B5:B6"/>
    <mergeCell ref="B147:B148"/>
    <mergeCell ref="A147:A148"/>
    <mergeCell ref="C5:C6"/>
    <mergeCell ref="A5:A6"/>
    <mergeCell ref="A144:E144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2"/>
  <sheetViews>
    <sheetView zoomScalePageLayoutView="0" workbookViewId="0" topLeftCell="A289">
      <selection activeCell="K303" sqref="K303"/>
    </sheetView>
  </sheetViews>
  <sheetFormatPr defaultColWidth="9.140625" defaultRowHeight="12.75"/>
  <cols>
    <col min="1" max="1" width="5.140625" style="2" customWidth="1"/>
    <col min="2" max="2" width="6.421875" style="11" customWidth="1"/>
    <col min="3" max="3" width="6.28125" style="12" customWidth="1"/>
    <col min="4" max="4" width="5.7109375" style="13" customWidth="1"/>
    <col min="5" max="5" width="49.8515625" style="10" customWidth="1"/>
    <col min="6" max="6" width="47.57421875" style="3" hidden="1" customWidth="1"/>
    <col min="7" max="7" width="11.57421875" style="1" customWidth="1"/>
    <col min="8" max="8" width="10.421875" style="1" customWidth="1"/>
    <col min="9" max="9" width="11.7109375" style="1" customWidth="1"/>
    <col min="10" max="16384" width="9.140625" style="1" customWidth="1"/>
  </cols>
  <sheetData>
    <row r="1" spans="1:9" ht="18">
      <c r="A1" s="574" t="s">
        <v>288</v>
      </c>
      <c r="B1" s="574"/>
      <c r="C1" s="574"/>
      <c r="D1" s="574"/>
      <c r="E1" s="574"/>
      <c r="F1" s="574"/>
      <c r="G1" s="574"/>
      <c r="H1" s="574"/>
      <c r="I1" s="574"/>
    </row>
    <row r="2" spans="1:9" ht="36" customHeight="1">
      <c r="A2" s="575" t="s">
        <v>289</v>
      </c>
      <c r="B2" s="575"/>
      <c r="C2" s="575"/>
      <c r="D2" s="575"/>
      <c r="E2" s="575"/>
      <c r="F2" s="575"/>
      <c r="G2" s="575"/>
      <c r="H2" s="575"/>
      <c r="I2" s="575"/>
    </row>
    <row r="3" spans="1:9" ht="15.75">
      <c r="A3" s="78" t="s">
        <v>290</v>
      </c>
      <c r="B3" s="79"/>
      <c r="C3" s="80"/>
      <c r="D3" s="80"/>
      <c r="E3" s="81"/>
      <c r="F3" s="78"/>
      <c r="G3" s="78"/>
      <c r="H3" s="82"/>
      <c r="I3" s="82"/>
    </row>
    <row r="4" spans="1:9" ht="16.5" thickBot="1">
      <c r="A4" s="83"/>
      <c r="B4" s="84"/>
      <c r="C4" s="85"/>
      <c r="D4" s="85"/>
      <c r="E4" s="86"/>
      <c r="F4" s="87"/>
      <c r="G4" s="82"/>
      <c r="H4" s="576" t="s">
        <v>716</v>
      </c>
      <c r="I4" s="576"/>
    </row>
    <row r="5" spans="1:9" s="4" customFormat="1" ht="16.5" thickBot="1">
      <c r="A5" s="577" t="s">
        <v>714</v>
      </c>
      <c r="B5" s="585" t="s">
        <v>489</v>
      </c>
      <c r="C5" s="587" t="s">
        <v>950</v>
      </c>
      <c r="D5" s="588" t="s">
        <v>951</v>
      </c>
      <c r="E5" s="579" t="s">
        <v>715</v>
      </c>
      <c r="F5" s="581" t="s">
        <v>949</v>
      </c>
      <c r="G5" s="583" t="s">
        <v>717</v>
      </c>
      <c r="H5" s="572" t="s">
        <v>824</v>
      </c>
      <c r="I5" s="573"/>
    </row>
    <row r="6" spans="1:9" s="5" customFormat="1" ht="32.25" customHeight="1" thickBot="1">
      <c r="A6" s="578"/>
      <c r="B6" s="586"/>
      <c r="C6" s="586"/>
      <c r="D6" s="589"/>
      <c r="E6" s="580"/>
      <c r="F6" s="582"/>
      <c r="G6" s="584"/>
      <c r="H6" s="88" t="s">
        <v>940</v>
      </c>
      <c r="I6" s="89" t="s">
        <v>941</v>
      </c>
    </row>
    <row r="7" spans="1:9" s="6" customFormat="1" ht="16.5" thickBot="1">
      <c r="A7" s="90">
        <v>1</v>
      </c>
      <c r="B7" s="91">
        <v>2</v>
      </c>
      <c r="C7" s="91">
        <v>3</v>
      </c>
      <c r="D7" s="92">
        <v>4</v>
      </c>
      <c r="E7" s="93">
        <v>5</v>
      </c>
      <c r="F7" s="94"/>
      <c r="G7" s="93">
        <v>6</v>
      </c>
      <c r="H7" s="95">
        <v>7</v>
      </c>
      <c r="I7" s="96">
        <v>8</v>
      </c>
    </row>
    <row r="8" spans="1:9" s="7" customFormat="1" ht="36.75" thickBot="1">
      <c r="A8" s="97">
        <v>2000</v>
      </c>
      <c r="B8" s="98" t="s">
        <v>952</v>
      </c>
      <c r="C8" s="99" t="s">
        <v>953</v>
      </c>
      <c r="D8" s="100" t="s">
        <v>953</v>
      </c>
      <c r="E8" s="101" t="s">
        <v>291</v>
      </c>
      <c r="F8" s="102"/>
      <c r="G8" s="103">
        <f>H8+I8</f>
        <v>27045</v>
      </c>
      <c r="H8" s="103">
        <f>SUM(H9,H45,H63,H89,H142,H162,H182,H211,H241,H272,H304)</f>
        <v>16369.8</v>
      </c>
      <c r="I8" s="103">
        <f>SUM(I9,I45,I63,I89,I142,I162,I182,I211,I241,I272,I304)</f>
        <v>10675.2</v>
      </c>
    </row>
    <row r="9" spans="1:9" s="8" customFormat="1" ht="64.5" customHeight="1" thickBot="1">
      <c r="A9" s="104">
        <v>2100</v>
      </c>
      <c r="B9" s="105" t="s">
        <v>764</v>
      </c>
      <c r="C9" s="106" t="s">
        <v>698</v>
      </c>
      <c r="D9" s="107" t="s">
        <v>698</v>
      </c>
      <c r="E9" s="108" t="s">
        <v>292</v>
      </c>
      <c r="F9" s="109" t="s">
        <v>954</v>
      </c>
      <c r="G9" s="103">
        <f>H9+I9</f>
        <v>17365.2</v>
      </c>
      <c r="H9" s="110">
        <f>SUM(H11,H16,H20,H25,H28,H31,H34,H37)</f>
        <v>11890</v>
      </c>
      <c r="I9" s="110">
        <f>SUM(I11,I16,I20,I25,I28,I31,I34,I37)</f>
        <v>5475.2</v>
      </c>
    </row>
    <row r="10" spans="1:9" ht="11.25" customHeight="1">
      <c r="A10" s="111"/>
      <c r="B10" s="105"/>
      <c r="C10" s="106"/>
      <c r="D10" s="107"/>
      <c r="E10" s="112" t="s">
        <v>638</v>
      </c>
      <c r="F10" s="113"/>
      <c r="G10" s="114"/>
      <c r="H10" s="115"/>
      <c r="I10" s="116"/>
    </row>
    <row r="11" spans="1:9" s="9" customFormat="1" ht="36">
      <c r="A11" s="117">
        <v>2110</v>
      </c>
      <c r="B11" s="105" t="s">
        <v>764</v>
      </c>
      <c r="C11" s="118" t="s">
        <v>699</v>
      </c>
      <c r="D11" s="119" t="s">
        <v>698</v>
      </c>
      <c r="E11" s="120" t="s">
        <v>490</v>
      </c>
      <c r="F11" s="121" t="s">
        <v>955</v>
      </c>
      <c r="G11" s="122">
        <f>H11+I11</f>
        <v>16485.2</v>
      </c>
      <c r="H11" s="122">
        <f>SUM(H13:H15)</f>
        <v>11010</v>
      </c>
      <c r="I11" s="122">
        <f>SUM(I13:I15)</f>
        <v>5475.2</v>
      </c>
    </row>
    <row r="12" spans="1:9" s="9" customFormat="1" ht="10.5" customHeight="1">
      <c r="A12" s="117"/>
      <c r="B12" s="105"/>
      <c r="C12" s="118"/>
      <c r="D12" s="119"/>
      <c r="E12" s="112" t="s">
        <v>639</v>
      </c>
      <c r="F12" s="121"/>
      <c r="G12" s="123"/>
      <c r="H12" s="123"/>
      <c r="I12" s="123"/>
    </row>
    <row r="13" spans="1:9" ht="24">
      <c r="A13" s="117">
        <v>2111</v>
      </c>
      <c r="B13" s="124" t="s">
        <v>764</v>
      </c>
      <c r="C13" s="125" t="s">
        <v>699</v>
      </c>
      <c r="D13" s="126" t="s">
        <v>699</v>
      </c>
      <c r="E13" s="112" t="s">
        <v>491</v>
      </c>
      <c r="F13" s="127" t="s">
        <v>956</v>
      </c>
      <c r="G13" s="128">
        <f>SUM(H13:I13)</f>
        <v>16485.2</v>
      </c>
      <c r="H13" s="128">
        <v>11010</v>
      </c>
      <c r="I13" s="128">
        <v>5475.2</v>
      </c>
    </row>
    <row r="14" spans="1:9" ht="15.75">
      <c r="A14" s="117">
        <v>2112</v>
      </c>
      <c r="B14" s="124" t="s">
        <v>764</v>
      </c>
      <c r="C14" s="125" t="s">
        <v>699</v>
      </c>
      <c r="D14" s="126" t="s">
        <v>700</v>
      </c>
      <c r="E14" s="112" t="s">
        <v>957</v>
      </c>
      <c r="F14" s="127" t="s">
        <v>958</v>
      </c>
      <c r="G14" s="128"/>
      <c r="H14" s="128"/>
      <c r="I14" s="128"/>
    </row>
    <row r="15" spans="1:9" ht="15.75">
      <c r="A15" s="117">
        <v>2113</v>
      </c>
      <c r="B15" s="124" t="s">
        <v>764</v>
      </c>
      <c r="C15" s="125" t="s">
        <v>699</v>
      </c>
      <c r="D15" s="126" t="s">
        <v>559</v>
      </c>
      <c r="E15" s="112" t="s">
        <v>961</v>
      </c>
      <c r="F15" s="127" t="s">
        <v>962</v>
      </c>
      <c r="G15" s="128"/>
      <c r="H15" s="128"/>
      <c r="I15" s="128"/>
    </row>
    <row r="16" spans="1:9" ht="15.75">
      <c r="A16" s="117">
        <v>2120</v>
      </c>
      <c r="B16" s="105" t="s">
        <v>764</v>
      </c>
      <c r="C16" s="118" t="s">
        <v>700</v>
      </c>
      <c r="D16" s="119" t="s">
        <v>698</v>
      </c>
      <c r="E16" s="120" t="s">
        <v>963</v>
      </c>
      <c r="F16" s="129" t="s">
        <v>964</v>
      </c>
      <c r="G16" s="128">
        <f>H16+I16</f>
        <v>0</v>
      </c>
      <c r="H16" s="128">
        <f>SUM(H18:H19)</f>
        <v>0</v>
      </c>
      <c r="I16" s="128">
        <f>SUM(I18:I19)</f>
        <v>0</v>
      </c>
    </row>
    <row r="17" spans="1:9" s="9" customFormat="1" ht="10.5" customHeight="1">
      <c r="A17" s="117"/>
      <c r="B17" s="105"/>
      <c r="C17" s="118"/>
      <c r="D17" s="119"/>
      <c r="E17" s="112" t="s">
        <v>639</v>
      </c>
      <c r="F17" s="121"/>
      <c r="G17" s="123"/>
      <c r="H17" s="123"/>
      <c r="I17" s="123"/>
    </row>
    <row r="18" spans="1:9" ht="16.5" customHeight="1">
      <c r="A18" s="117">
        <v>2121</v>
      </c>
      <c r="B18" s="124" t="s">
        <v>764</v>
      </c>
      <c r="C18" s="125" t="s">
        <v>700</v>
      </c>
      <c r="D18" s="126" t="s">
        <v>699</v>
      </c>
      <c r="E18" s="130" t="s">
        <v>492</v>
      </c>
      <c r="F18" s="127" t="s">
        <v>965</v>
      </c>
      <c r="G18" s="128"/>
      <c r="H18" s="128"/>
      <c r="I18" s="128"/>
    </row>
    <row r="19" spans="1:9" ht="28.5">
      <c r="A19" s="117">
        <v>2122</v>
      </c>
      <c r="B19" s="124" t="s">
        <v>764</v>
      </c>
      <c r="C19" s="125" t="s">
        <v>700</v>
      </c>
      <c r="D19" s="126" t="s">
        <v>700</v>
      </c>
      <c r="E19" s="112" t="s">
        <v>966</v>
      </c>
      <c r="F19" s="127" t="s">
        <v>967</v>
      </c>
      <c r="G19" s="128"/>
      <c r="H19" s="128"/>
      <c r="I19" s="128"/>
    </row>
    <row r="20" spans="1:9" ht="15.75">
      <c r="A20" s="117">
        <v>2130</v>
      </c>
      <c r="B20" s="105" t="s">
        <v>764</v>
      </c>
      <c r="C20" s="118" t="s">
        <v>559</v>
      </c>
      <c r="D20" s="119" t="s">
        <v>698</v>
      </c>
      <c r="E20" s="120" t="s">
        <v>968</v>
      </c>
      <c r="F20" s="131" t="s">
        <v>969</v>
      </c>
      <c r="G20" s="128">
        <f>H20+I20</f>
        <v>0</v>
      </c>
      <c r="H20" s="128">
        <f>SUM(H22:H24)</f>
        <v>0</v>
      </c>
      <c r="I20" s="128">
        <f>SUM(I22:I24)</f>
        <v>0</v>
      </c>
    </row>
    <row r="21" spans="1:9" s="9" customFormat="1" ht="10.5" customHeight="1">
      <c r="A21" s="117"/>
      <c r="B21" s="105"/>
      <c r="C21" s="118"/>
      <c r="D21" s="119"/>
      <c r="E21" s="112" t="s">
        <v>639</v>
      </c>
      <c r="F21" s="121"/>
      <c r="G21" s="123"/>
      <c r="H21" s="123"/>
      <c r="I21" s="123"/>
    </row>
    <row r="22" spans="1:9" ht="24">
      <c r="A22" s="117">
        <v>2131</v>
      </c>
      <c r="B22" s="124" t="s">
        <v>764</v>
      </c>
      <c r="C22" s="125" t="s">
        <v>559</v>
      </c>
      <c r="D22" s="126" t="s">
        <v>699</v>
      </c>
      <c r="E22" s="112" t="s">
        <v>970</v>
      </c>
      <c r="F22" s="127" t="s">
        <v>971</v>
      </c>
      <c r="G22" s="128"/>
      <c r="H22" s="128"/>
      <c r="I22" s="128"/>
    </row>
    <row r="23" spans="1:9" ht="14.25" customHeight="1">
      <c r="A23" s="117">
        <v>2132</v>
      </c>
      <c r="B23" s="124" t="s">
        <v>764</v>
      </c>
      <c r="C23" s="125">
        <v>3</v>
      </c>
      <c r="D23" s="126">
        <v>2</v>
      </c>
      <c r="E23" s="112" t="s">
        <v>972</v>
      </c>
      <c r="F23" s="127" t="s">
        <v>973</v>
      </c>
      <c r="G23" s="128"/>
      <c r="H23" s="128"/>
      <c r="I23" s="128"/>
    </row>
    <row r="24" spans="1:9" ht="15.75">
      <c r="A24" s="117">
        <v>2133</v>
      </c>
      <c r="B24" s="124" t="s">
        <v>764</v>
      </c>
      <c r="C24" s="125">
        <v>3</v>
      </c>
      <c r="D24" s="126">
        <v>3</v>
      </c>
      <c r="E24" s="112" t="s">
        <v>974</v>
      </c>
      <c r="F24" s="127" t="s">
        <v>975</v>
      </c>
      <c r="G24" s="128">
        <f>SUM(H24:I24)</f>
        <v>0</v>
      </c>
      <c r="H24" s="128"/>
      <c r="I24" s="128"/>
    </row>
    <row r="25" spans="1:9" ht="12.75" customHeight="1">
      <c r="A25" s="117">
        <v>2140</v>
      </c>
      <c r="B25" s="105" t="s">
        <v>764</v>
      </c>
      <c r="C25" s="118">
        <v>4</v>
      </c>
      <c r="D25" s="119">
        <v>0</v>
      </c>
      <c r="E25" s="120" t="s">
        <v>976</v>
      </c>
      <c r="F25" s="121" t="s">
        <v>977</v>
      </c>
      <c r="G25" s="128">
        <f>H25+I25</f>
        <v>0</v>
      </c>
      <c r="H25" s="128">
        <f>H27</f>
        <v>0</v>
      </c>
      <c r="I25" s="128">
        <f>I27</f>
        <v>0</v>
      </c>
    </row>
    <row r="26" spans="1:9" s="9" customFormat="1" ht="10.5" customHeight="1">
      <c r="A26" s="117"/>
      <c r="B26" s="105"/>
      <c r="C26" s="118"/>
      <c r="D26" s="119"/>
      <c r="E26" s="112" t="s">
        <v>639</v>
      </c>
      <c r="F26" s="121"/>
      <c r="G26" s="123"/>
      <c r="H26" s="123"/>
      <c r="I26" s="123"/>
    </row>
    <row r="27" spans="1:9" ht="15.75">
      <c r="A27" s="117">
        <v>2141</v>
      </c>
      <c r="B27" s="124" t="s">
        <v>764</v>
      </c>
      <c r="C27" s="125">
        <v>4</v>
      </c>
      <c r="D27" s="126">
        <v>1</v>
      </c>
      <c r="E27" s="112" t="s">
        <v>0</v>
      </c>
      <c r="F27" s="132" t="s">
        <v>1</v>
      </c>
      <c r="G27" s="128"/>
      <c r="H27" s="128"/>
      <c r="I27" s="128"/>
    </row>
    <row r="28" spans="1:9" ht="24">
      <c r="A28" s="117">
        <v>2150</v>
      </c>
      <c r="B28" s="105" t="s">
        <v>764</v>
      </c>
      <c r="C28" s="118">
        <v>5</v>
      </c>
      <c r="D28" s="119">
        <v>0</v>
      </c>
      <c r="E28" s="120" t="s">
        <v>2</v>
      </c>
      <c r="F28" s="121" t="s">
        <v>3</v>
      </c>
      <c r="G28" s="128">
        <f>H28+I28</f>
        <v>0</v>
      </c>
      <c r="H28" s="128">
        <f>H30</f>
        <v>0</v>
      </c>
      <c r="I28" s="128">
        <f>I30</f>
        <v>0</v>
      </c>
    </row>
    <row r="29" spans="1:9" s="9" customFormat="1" ht="10.5" customHeight="1">
      <c r="A29" s="117"/>
      <c r="B29" s="105"/>
      <c r="C29" s="118"/>
      <c r="D29" s="119"/>
      <c r="E29" s="112" t="s">
        <v>639</v>
      </c>
      <c r="F29" s="121"/>
      <c r="G29" s="123"/>
      <c r="H29" s="123"/>
      <c r="I29" s="123"/>
    </row>
    <row r="30" spans="1:9" ht="24">
      <c r="A30" s="117">
        <v>2151</v>
      </c>
      <c r="B30" s="124" t="s">
        <v>764</v>
      </c>
      <c r="C30" s="125">
        <v>5</v>
      </c>
      <c r="D30" s="126">
        <v>1</v>
      </c>
      <c r="E30" s="112" t="s">
        <v>4</v>
      </c>
      <c r="F30" s="132" t="s">
        <v>5</v>
      </c>
      <c r="G30" s="128"/>
      <c r="H30" s="128"/>
      <c r="I30" s="128"/>
    </row>
    <row r="31" spans="1:9" ht="24">
      <c r="A31" s="117">
        <v>2160</v>
      </c>
      <c r="B31" s="105" t="s">
        <v>764</v>
      </c>
      <c r="C31" s="118">
        <v>6</v>
      </c>
      <c r="D31" s="119">
        <v>0</v>
      </c>
      <c r="E31" s="120" t="s">
        <v>6</v>
      </c>
      <c r="F31" s="121" t="s">
        <v>7</v>
      </c>
      <c r="G31" s="122">
        <f>H31+I31</f>
        <v>880</v>
      </c>
      <c r="H31" s="122">
        <f>H33</f>
        <v>880</v>
      </c>
      <c r="I31" s="122">
        <f>I33</f>
        <v>0</v>
      </c>
    </row>
    <row r="32" spans="1:9" s="9" customFormat="1" ht="10.5" customHeight="1">
      <c r="A32" s="117"/>
      <c r="B32" s="105"/>
      <c r="C32" s="118"/>
      <c r="D32" s="119"/>
      <c r="E32" s="112" t="s">
        <v>639</v>
      </c>
      <c r="F32" s="121"/>
      <c r="G32" s="123"/>
      <c r="H32" s="123"/>
      <c r="I32" s="123"/>
    </row>
    <row r="33" spans="1:9" ht="24">
      <c r="A33" s="117">
        <v>2161</v>
      </c>
      <c r="B33" s="124" t="s">
        <v>764</v>
      </c>
      <c r="C33" s="125">
        <v>6</v>
      </c>
      <c r="D33" s="126">
        <v>1</v>
      </c>
      <c r="E33" s="112" t="s">
        <v>8</v>
      </c>
      <c r="F33" s="127" t="s">
        <v>9</v>
      </c>
      <c r="G33" s="128">
        <f>SUM(H33:I33)</f>
        <v>880</v>
      </c>
      <c r="H33" s="128">
        <v>880</v>
      </c>
      <c r="I33" s="128"/>
    </row>
    <row r="34" spans="1:9" ht="15.75">
      <c r="A34" s="117">
        <v>2170</v>
      </c>
      <c r="B34" s="105" t="s">
        <v>764</v>
      </c>
      <c r="C34" s="118">
        <v>7</v>
      </c>
      <c r="D34" s="119">
        <v>0</v>
      </c>
      <c r="E34" s="120" t="s">
        <v>813</v>
      </c>
      <c r="F34" s="127"/>
      <c r="G34" s="128">
        <f>H34+I34</f>
        <v>0</v>
      </c>
      <c r="H34" s="128">
        <f>H36</f>
        <v>0</v>
      </c>
      <c r="I34" s="128">
        <f>I36</f>
        <v>0</v>
      </c>
    </row>
    <row r="35" spans="1:9" s="9" customFormat="1" ht="10.5" customHeight="1">
      <c r="A35" s="117"/>
      <c r="B35" s="105"/>
      <c r="C35" s="118"/>
      <c r="D35" s="119"/>
      <c r="E35" s="112" t="s">
        <v>639</v>
      </c>
      <c r="F35" s="121"/>
      <c r="G35" s="123"/>
      <c r="H35" s="123"/>
      <c r="I35" s="123"/>
    </row>
    <row r="36" spans="1:9" ht="15.75">
      <c r="A36" s="117">
        <v>2171</v>
      </c>
      <c r="B36" s="124" t="s">
        <v>764</v>
      </c>
      <c r="C36" s="125">
        <v>7</v>
      </c>
      <c r="D36" s="126">
        <v>1</v>
      </c>
      <c r="E36" s="112" t="s">
        <v>813</v>
      </c>
      <c r="F36" s="127"/>
      <c r="G36" s="128"/>
      <c r="H36" s="128"/>
      <c r="I36" s="128"/>
    </row>
    <row r="37" spans="1:9" ht="29.25" customHeight="1">
      <c r="A37" s="117">
        <v>2180</v>
      </c>
      <c r="B37" s="105" t="s">
        <v>764</v>
      </c>
      <c r="C37" s="118">
        <v>8</v>
      </c>
      <c r="D37" s="119">
        <v>0</v>
      </c>
      <c r="E37" s="120" t="s">
        <v>11</v>
      </c>
      <c r="F37" s="121" t="s">
        <v>12</v>
      </c>
      <c r="G37" s="128">
        <f>H37+I37</f>
        <v>0</v>
      </c>
      <c r="H37" s="128">
        <f>H39</f>
        <v>0</v>
      </c>
      <c r="I37" s="128">
        <f>I39</f>
        <v>0</v>
      </c>
    </row>
    <row r="38" spans="1:9" s="9" customFormat="1" ht="10.5" customHeight="1">
      <c r="A38" s="117"/>
      <c r="B38" s="105"/>
      <c r="C38" s="118"/>
      <c r="D38" s="119"/>
      <c r="E38" s="112" t="s">
        <v>639</v>
      </c>
      <c r="F38" s="121"/>
      <c r="G38" s="123"/>
      <c r="H38" s="123"/>
      <c r="I38" s="123"/>
    </row>
    <row r="39" spans="1:9" ht="28.5">
      <c r="A39" s="117">
        <v>2181</v>
      </c>
      <c r="B39" s="124" t="s">
        <v>764</v>
      </c>
      <c r="C39" s="125">
        <v>8</v>
      </c>
      <c r="D39" s="126">
        <v>1</v>
      </c>
      <c r="E39" s="112" t="s">
        <v>11</v>
      </c>
      <c r="F39" s="132" t="s">
        <v>13</v>
      </c>
      <c r="G39" s="128">
        <f>H39+I39</f>
        <v>0</v>
      </c>
      <c r="H39" s="128">
        <f>SUM(H41:H43)</f>
        <v>0</v>
      </c>
      <c r="I39" s="128">
        <f>SUM(I41:I43)</f>
        <v>0</v>
      </c>
    </row>
    <row r="40" spans="1:9" ht="15.75">
      <c r="A40" s="117"/>
      <c r="B40" s="124"/>
      <c r="C40" s="125"/>
      <c r="D40" s="126"/>
      <c r="E40" s="133" t="s">
        <v>639</v>
      </c>
      <c r="F40" s="132"/>
      <c r="G40" s="128"/>
      <c r="H40" s="128"/>
      <c r="I40" s="128"/>
    </row>
    <row r="41" spans="1:9" ht="15.75">
      <c r="A41" s="117">
        <v>2182</v>
      </c>
      <c r="B41" s="124" t="s">
        <v>764</v>
      </c>
      <c r="C41" s="125">
        <v>8</v>
      </c>
      <c r="D41" s="126">
        <v>1</v>
      </c>
      <c r="E41" s="133" t="s">
        <v>647</v>
      </c>
      <c r="F41" s="132"/>
      <c r="G41" s="128"/>
      <c r="H41" s="128"/>
      <c r="I41" s="128"/>
    </row>
    <row r="42" spans="1:9" ht="15.75">
      <c r="A42" s="117">
        <v>2183</v>
      </c>
      <c r="B42" s="124" t="s">
        <v>764</v>
      </c>
      <c r="C42" s="125">
        <v>8</v>
      </c>
      <c r="D42" s="126">
        <v>1</v>
      </c>
      <c r="E42" s="133" t="s">
        <v>648</v>
      </c>
      <c r="F42" s="132"/>
      <c r="G42" s="128"/>
      <c r="H42" s="128"/>
      <c r="I42" s="128"/>
    </row>
    <row r="43" spans="1:9" ht="24">
      <c r="A43" s="117">
        <v>2184</v>
      </c>
      <c r="B43" s="124" t="s">
        <v>764</v>
      </c>
      <c r="C43" s="125">
        <v>8</v>
      </c>
      <c r="D43" s="126">
        <v>1</v>
      </c>
      <c r="E43" s="133" t="s">
        <v>653</v>
      </c>
      <c r="F43" s="132"/>
      <c r="G43" s="128"/>
      <c r="H43" s="128"/>
      <c r="I43" s="128"/>
    </row>
    <row r="44" spans="1:9" ht="15.75">
      <c r="A44" s="117">
        <v>2185</v>
      </c>
      <c r="B44" s="124" t="s">
        <v>764</v>
      </c>
      <c r="C44" s="125">
        <v>8</v>
      </c>
      <c r="D44" s="126">
        <v>1</v>
      </c>
      <c r="E44" s="133"/>
      <c r="F44" s="132"/>
      <c r="G44" s="128"/>
      <c r="H44" s="128"/>
      <c r="I44" s="128"/>
    </row>
    <row r="45" spans="1:9" s="8" customFormat="1" ht="40.5" customHeight="1">
      <c r="A45" s="134">
        <v>2200</v>
      </c>
      <c r="B45" s="105" t="s">
        <v>765</v>
      </c>
      <c r="C45" s="118">
        <v>0</v>
      </c>
      <c r="D45" s="119">
        <v>0</v>
      </c>
      <c r="E45" s="108" t="s">
        <v>293</v>
      </c>
      <c r="F45" s="135" t="s">
        <v>14</v>
      </c>
      <c r="G45" s="136">
        <f>H45+I45</f>
        <v>0</v>
      </c>
      <c r="H45" s="136">
        <f>SUM(H47,H50,H53,H56,H60)</f>
        <v>0</v>
      </c>
      <c r="I45" s="136">
        <f>SUM(I47,I50,I53,I56,I60)</f>
        <v>0</v>
      </c>
    </row>
    <row r="46" spans="1:9" ht="11.25" customHeight="1">
      <c r="A46" s="111"/>
      <c r="B46" s="105"/>
      <c r="C46" s="106"/>
      <c r="D46" s="107"/>
      <c r="E46" s="112" t="s">
        <v>638</v>
      </c>
      <c r="F46" s="113"/>
      <c r="G46" s="114"/>
      <c r="H46" s="114"/>
      <c r="I46" s="114"/>
    </row>
    <row r="47" spans="1:9" ht="15.75">
      <c r="A47" s="117">
        <v>2210</v>
      </c>
      <c r="B47" s="105" t="s">
        <v>765</v>
      </c>
      <c r="C47" s="125">
        <v>1</v>
      </c>
      <c r="D47" s="126">
        <v>0</v>
      </c>
      <c r="E47" s="120" t="s">
        <v>15</v>
      </c>
      <c r="F47" s="137" t="s">
        <v>16</v>
      </c>
      <c r="G47" s="128"/>
      <c r="H47" s="128"/>
      <c r="I47" s="128"/>
    </row>
    <row r="48" spans="1:9" s="9" customFormat="1" ht="10.5" customHeight="1">
      <c r="A48" s="117"/>
      <c r="B48" s="105"/>
      <c r="C48" s="118"/>
      <c r="D48" s="119"/>
      <c r="E48" s="112" t="s">
        <v>639</v>
      </c>
      <c r="F48" s="121"/>
      <c r="G48" s="123"/>
      <c r="H48" s="123"/>
      <c r="I48" s="123"/>
    </row>
    <row r="49" spans="1:9" ht="15.75">
      <c r="A49" s="117">
        <v>2211</v>
      </c>
      <c r="B49" s="124" t="s">
        <v>765</v>
      </c>
      <c r="C49" s="125">
        <v>1</v>
      </c>
      <c r="D49" s="126">
        <v>1</v>
      </c>
      <c r="E49" s="112" t="s">
        <v>17</v>
      </c>
      <c r="F49" s="132" t="s">
        <v>18</v>
      </c>
      <c r="G49" s="128"/>
      <c r="H49" s="128"/>
      <c r="I49" s="128"/>
    </row>
    <row r="50" spans="1:9" ht="15.75">
      <c r="A50" s="117">
        <v>2220</v>
      </c>
      <c r="B50" s="105" t="s">
        <v>765</v>
      </c>
      <c r="C50" s="118">
        <v>2</v>
      </c>
      <c r="D50" s="119">
        <v>0</v>
      </c>
      <c r="E50" s="120" t="s">
        <v>19</v>
      </c>
      <c r="F50" s="137" t="s">
        <v>20</v>
      </c>
      <c r="G50" s="128"/>
      <c r="H50" s="128"/>
      <c r="I50" s="128"/>
    </row>
    <row r="51" spans="1:9" s="9" customFormat="1" ht="10.5" customHeight="1">
      <c r="A51" s="117"/>
      <c r="B51" s="105"/>
      <c r="C51" s="118"/>
      <c r="D51" s="119"/>
      <c r="E51" s="112" t="s">
        <v>639</v>
      </c>
      <c r="F51" s="121"/>
      <c r="G51" s="123"/>
      <c r="H51" s="123"/>
      <c r="I51" s="123"/>
    </row>
    <row r="52" spans="1:9" ht="15.75">
      <c r="A52" s="117">
        <v>2221</v>
      </c>
      <c r="B52" s="124" t="s">
        <v>765</v>
      </c>
      <c r="C52" s="125">
        <v>2</v>
      </c>
      <c r="D52" s="126">
        <v>1</v>
      </c>
      <c r="E52" s="112" t="s">
        <v>21</v>
      </c>
      <c r="F52" s="132" t="s">
        <v>22</v>
      </c>
      <c r="G52" s="128"/>
      <c r="H52" s="128"/>
      <c r="I52" s="128"/>
    </row>
    <row r="53" spans="1:9" ht="15.75">
      <c r="A53" s="117">
        <v>2230</v>
      </c>
      <c r="B53" s="105" t="s">
        <v>765</v>
      </c>
      <c r="C53" s="125">
        <v>3</v>
      </c>
      <c r="D53" s="126">
        <v>0</v>
      </c>
      <c r="E53" s="120" t="s">
        <v>23</v>
      </c>
      <c r="F53" s="137" t="s">
        <v>24</v>
      </c>
      <c r="G53" s="128"/>
      <c r="H53" s="128"/>
      <c r="I53" s="128"/>
    </row>
    <row r="54" spans="1:9" s="9" customFormat="1" ht="10.5" customHeight="1">
      <c r="A54" s="117"/>
      <c r="B54" s="105"/>
      <c r="C54" s="118"/>
      <c r="D54" s="119"/>
      <c r="E54" s="112" t="s">
        <v>639</v>
      </c>
      <c r="F54" s="121"/>
      <c r="G54" s="123"/>
      <c r="H54" s="123"/>
      <c r="I54" s="123"/>
    </row>
    <row r="55" spans="1:9" ht="15.75">
      <c r="A55" s="117">
        <v>2231</v>
      </c>
      <c r="B55" s="124" t="s">
        <v>765</v>
      </c>
      <c r="C55" s="125">
        <v>3</v>
      </c>
      <c r="D55" s="126">
        <v>1</v>
      </c>
      <c r="E55" s="112" t="s">
        <v>25</v>
      </c>
      <c r="F55" s="132" t="s">
        <v>26</v>
      </c>
      <c r="G55" s="128"/>
      <c r="H55" s="128"/>
      <c r="I55" s="128"/>
    </row>
    <row r="56" spans="1:9" ht="24">
      <c r="A56" s="117">
        <v>2240</v>
      </c>
      <c r="B56" s="105" t="s">
        <v>765</v>
      </c>
      <c r="C56" s="118">
        <v>4</v>
      </c>
      <c r="D56" s="119">
        <v>0</v>
      </c>
      <c r="E56" s="120" t="s">
        <v>27</v>
      </c>
      <c r="F56" s="121" t="s">
        <v>28</v>
      </c>
      <c r="G56" s="128"/>
      <c r="H56" s="128"/>
      <c r="I56" s="128"/>
    </row>
    <row r="57" spans="1:9" s="9" customFormat="1" ht="10.5" customHeight="1">
      <c r="A57" s="117"/>
      <c r="B57" s="105"/>
      <c r="C57" s="118"/>
      <c r="D57" s="119"/>
      <c r="E57" s="112" t="s">
        <v>639</v>
      </c>
      <c r="F57" s="121"/>
      <c r="G57" s="123"/>
      <c r="H57" s="123"/>
      <c r="I57" s="123"/>
    </row>
    <row r="58" spans="1:9" ht="24">
      <c r="A58" s="117">
        <v>2241</v>
      </c>
      <c r="B58" s="124" t="s">
        <v>765</v>
      </c>
      <c r="C58" s="125">
        <v>4</v>
      </c>
      <c r="D58" s="126">
        <v>1</v>
      </c>
      <c r="E58" s="112" t="s">
        <v>27</v>
      </c>
      <c r="F58" s="132" t="s">
        <v>28</v>
      </c>
      <c r="G58" s="128"/>
      <c r="H58" s="128"/>
      <c r="I58" s="128"/>
    </row>
    <row r="59" spans="1:9" s="9" customFormat="1" ht="10.5" customHeight="1">
      <c r="A59" s="117"/>
      <c r="B59" s="105"/>
      <c r="C59" s="118"/>
      <c r="D59" s="119"/>
      <c r="E59" s="112" t="s">
        <v>639</v>
      </c>
      <c r="F59" s="121"/>
      <c r="G59" s="123"/>
      <c r="H59" s="123"/>
      <c r="I59" s="123"/>
    </row>
    <row r="60" spans="1:9" ht="15.75">
      <c r="A60" s="117">
        <v>2250</v>
      </c>
      <c r="B60" s="105" t="s">
        <v>765</v>
      </c>
      <c r="C60" s="118">
        <v>5</v>
      </c>
      <c r="D60" s="119">
        <v>0</v>
      </c>
      <c r="E60" s="120" t="s">
        <v>41</v>
      </c>
      <c r="F60" s="121" t="s">
        <v>42</v>
      </c>
      <c r="G60" s="128"/>
      <c r="H60" s="128"/>
      <c r="I60" s="128"/>
    </row>
    <row r="61" spans="1:9" s="9" customFormat="1" ht="10.5" customHeight="1">
      <c r="A61" s="117"/>
      <c r="B61" s="105"/>
      <c r="C61" s="118"/>
      <c r="D61" s="119"/>
      <c r="E61" s="112" t="s">
        <v>639</v>
      </c>
      <c r="F61" s="121"/>
      <c r="G61" s="123"/>
      <c r="H61" s="123"/>
      <c r="I61" s="123"/>
    </row>
    <row r="62" spans="1:9" ht="15.75">
      <c r="A62" s="117">
        <v>2251</v>
      </c>
      <c r="B62" s="124" t="s">
        <v>765</v>
      </c>
      <c r="C62" s="125">
        <v>5</v>
      </c>
      <c r="D62" s="126">
        <v>1</v>
      </c>
      <c r="E62" s="112" t="s">
        <v>41</v>
      </c>
      <c r="F62" s="132" t="s">
        <v>43</v>
      </c>
      <c r="G62" s="128"/>
      <c r="H62" s="128"/>
      <c r="I62" s="128"/>
    </row>
    <row r="63" spans="1:9" s="8" customFormat="1" ht="58.5" customHeight="1">
      <c r="A63" s="134">
        <v>2300</v>
      </c>
      <c r="B63" s="138" t="s">
        <v>766</v>
      </c>
      <c r="C63" s="118">
        <v>0</v>
      </c>
      <c r="D63" s="119">
        <v>0</v>
      </c>
      <c r="E63" s="139" t="s">
        <v>294</v>
      </c>
      <c r="F63" s="135" t="s">
        <v>44</v>
      </c>
      <c r="G63" s="136">
        <f>H63+I63</f>
        <v>0</v>
      </c>
      <c r="H63" s="136">
        <f>SUM(H65,H70,H73,H77,H80,H83,H86)</f>
        <v>0</v>
      </c>
      <c r="I63" s="136">
        <f>SUM(I65,I70,I73,I77,I80,I83,I86)</f>
        <v>0</v>
      </c>
    </row>
    <row r="64" spans="1:9" ht="11.25" customHeight="1">
      <c r="A64" s="111"/>
      <c r="B64" s="105"/>
      <c r="C64" s="106"/>
      <c r="D64" s="107"/>
      <c r="E64" s="112" t="s">
        <v>638</v>
      </c>
      <c r="F64" s="113"/>
      <c r="G64" s="114"/>
      <c r="H64" s="114"/>
      <c r="I64" s="114"/>
    </row>
    <row r="65" spans="1:9" ht="15.75">
      <c r="A65" s="117">
        <v>2310</v>
      </c>
      <c r="B65" s="138" t="s">
        <v>766</v>
      </c>
      <c r="C65" s="118">
        <v>1</v>
      </c>
      <c r="D65" s="119">
        <v>0</v>
      </c>
      <c r="E65" s="120" t="s">
        <v>543</v>
      </c>
      <c r="F65" s="121" t="s">
        <v>46</v>
      </c>
      <c r="G65" s="128">
        <f>H65+I65</f>
        <v>0</v>
      </c>
      <c r="H65" s="128">
        <f>SUM(H67:H69)</f>
        <v>0</v>
      </c>
      <c r="I65" s="128">
        <f>SUM(I67:I69)</f>
        <v>0</v>
      </c>
    </row>
    <row r="66" spans="1:9" s="9" customFormat="1" ht="10.5" customHeight="1">
      <c r="A66" s="117"/>
      <c r="B66" s="105"/>
      <c r="C66" s="118"/>
      <c r="D66" s="119"/>
      <c r="E66" s="112" t="s">
        <v>639</v>
      </c>
      <c r="F66" s="121"/>
      <c r="G66" s="123"/>
      <c r="H66" s="123"/>
      <c r="I66" s="123"/>
    </row>
    <row r="67" spans="1:9" ht="15.75">
      <c r="A67" s="117">
        <v>2311</v>
      </c>
      <c r="B67" s="140" t="s">
        <v>766</v>
      </c>
      <c r="C67" s="125">
        <v>1</v>
      </c>
      <c r="D67" s="126">
        <v>1</v>
      </c>
      <c r="E67" s="112" t="s">
        <v>45</v>
      </c>
      <c r="F67" s="132" t="s">
        <v>47</v>
      </c>
      <c r="G67" s="128"/>
      <c r="H67" s="128"/>
      <c r="I67" s="128"/>
    </row>
    <row r="68" spans="1:9" ht="15.75">
      <c r="A68" s="117">
        <v>2312</v>
      </c>
      <c r="B68" s="140" t="s">
        <v>766</v>
      </c>
      <c r="C68" s="125">
        <v>1</v>
      </c>
      <c r="D68" s="126">
        <v>2</v>
      </c>
      <c r="E68" s="112" t="s">
        <v>544</v>
      </c>
      <c r="F68" s="132"/>
      <c r="G68" s="128"/>
      <c r="H68" s="128"/>
      <c r="I68" s="128"/>
    </row>
    <row r="69" spans="1:9" ht="15.75">
      <c r="A69" s="117">
        <v>2313</v>
      </c>
      <c r="B69" s="140" t="s">
        <v>766</v>
      </c>
      <c r="C69" s="125">
        <v>1</v>
      </c>
      <c r="D69" s="126">
        <v>3</v>
      </c>
      <c r="E69" s="112" t="s">
        <v>545</v>
      </c>
      <c r="F69" s="132"/>
      <c r="G69" s="128"/>
      <c r="H69" s="128"/>
      <c r="I69" s="128"/>
    </row>
    <row r="70" spans="1:9" ht="15.75">
      <c r="A70" s="117">
        <v>2320</v>
      </c>
      <c r="B70" s="138" t="s">
        <v>766</v>
      </c>
      <c r="C70" s="118">
        <v>2</v>
      </c>
      <c r="D70" s="119">
        <v>0</v>
      </c>
      <c r="E70" s="120" t="s">
        <v>546</v>
      </c>
      <c r="F70" s="121" t="s">
        <v>48</v>
      </c>
      <c r="G70" s="128"/>
      <c r="H70" s="128"/>
      <c r="I70" s="128"/>
    </row>
    <row r="71" spans="1:9" s="9" customFormat="1" ht="10.5" customHeight="1">
      <c r="A71" s="117"/>
      <c r="B71" s="105"/>
      <c r="C71" s="118"/>
      <c r="D71" s="119"/>
      <c r="E71" s="112" t="s">
        <v>639</v>
      </c>
      <c r="F71" s="121"/>
      <c r="G71" s="123"/>
      <c r="H71" s="123"/>
      <c r="I71" s="123"/>
    </row>
    <row r="72" spans="1:9" ht="15.75">
      <c r="A72" s="117">
        <v>2321</v>
      </c>
      <c r="B72" s="140" t="s">
        <v>766</v>
      </c>
      <c r="C72" s="125">
        <v>2</v>
      </c>
      <c r="D72" s="126">
        <v>1</v>
      </c>
      <c r="E72" s="112" t="s">
        <v>547</v>
      </c>
      <c r="F72" s="132" t="s">
        <v>49</v>
      </c>
      <c r="G72" s="128"/>
      <c r="H72" s="128"/>
      <c r="I72" s="128"/>
    </row>
    <row r="73" spans="1:9" ht="24">
      <c r="A73" s="117">
        <v>2330</v>
      </c>
      <c r="B73" s="138" t="s">
        <v>766</v>
      </c>
      <c r="C73" s="118">
        <v>3</v>
      </c>
      <c r="D73" s="119">
        <v>0</v>
      </c>
      <c r="E73" s="120" t="s">
        <v>548</v>
      </c>
      <c r="F73" s="121" t="s">
        <v>50</v>
      </c>
      <c r="G73" s="128">
        <f>H73+I73</f>
        <v>0</v>
      </c>
      <c r="H73" s="128">
        <f>SUM(H75:H76)</f>
        <v>0</v>
      </c>
      <c r="I73" s="128">
        <f>SUM(I75:I76)</f>
        <v>0</v>
      </c>
    </row>
    <row r="74" spans="1:9" s="9" customFormat="1" ht="10.5" customHeight="1">
      <c r="A74" s="117"/>
      <c r="B74" s="105"/>
      <c r="C74" s="118"/>
      <c r="D74" s="119"/>
      <c r="E74" s="112" t="s">
        <v>639</v>
      </c>
      <c r="F74" s="121"/>
      <c r="G74" s="123"/>
      <c r="H74" s="123"/>
      <c r="I74" s="123"/>
    </row>
    <row r="75" spans="1:9" ht="15.75">
      <c r="A75" s="117">
        <v>2331</v>
      </c>
      <c r="B75" s="140" t="s">
        <v>766</v>
      </c>
      <c r="C75" s="125">
        <v>3</v>
      </c>
      <c r="D75" s="126">
        <v>1</v>
      </c>
      <c r="E75" s="112" t="s">
        <v>51</v>
      </c>
      <c r="F75" s="132" t="s">
        <v>52</v>
      </c>
      <c r="G75" s="128"/>
      <c r="H75" s="128"/>
      <c r="I75" s="128"/>
    </row>
    <row r="76" spans="1:9" ht="15.75">
      <c r="A76" s="117">
        <v>2332</v>
      </c>
      <c r="B76" s="140" t="s">
        <v>766</v>
      </c>
      <c r="C76" s="125">
        <v>3</v>
      </c>
      <c r="D76" s="126">
        <v>2</v>
      </c>
      <c r="E76" s="112" t="s">
        <v>549</v>
      </c>
      <c r="F76" s="132"/>
      <c r="G76" s="128"/>
      <c r="H76" s="128"/>
      <c r="I76" s="128"/>
    </row>
    <row r="77" spans="1:9" ht="15.75">
      <c r="A77" s="117">
        <v>2340</v>
      </c>
      <c r="B77" s="138" t="s">
        <v>766</v>
      </c>
      <c r="C77" s="118">
        <v>4</v>
      </c>
      <c r="D77" s="119">
        <v>0</v>
      </c>
      <c r="E77" s="120" t="s">
        <v>550</v>
      </c>
      <c r="F77" s="132"/>
      <c r="G77" s="128"/>
      <c r="H77" s="128"/>
      <c r="I77" s="128"/>
    </row>
    <row r="78" spans="1:9" s="9" customFormat="1" ht="10.5" customHeight="1">
      <c r="A78" s="117"/>
      <c r="B78" s="105"/>
      <c r="C78" s="118"/>
      <c r="D78" s="119"/>
      <c r="E78" s="112" t="s">
        <v>639</v>
      </c>
      <c r="F78" s="121"/>
      <c r="G78" s="123"/>
      <c r="H78" s="123"/>
      <c r="I78" s="123"/>
    </row>
    <row r="79" spans="1:9" ht="15.75">
      <c r="A79" s="117">
        <v>2341</v>
      </c>
      <c r="B79" s="140" t="s">
        <v>766</v>
      </c>
      <c r="C79" s="125">
        <v>4</v>
      </c>
      <c r="D79" s="126">
        <v>1</v>
      </c>
      <c r="E79" s="112" t="s">
        <v>550</v>
      </c>
      <c r="F79" s="132"/>
      <c r="G79" s="128"/>
      <c r="H79" s="128"/>
      <c r="I79" s="128"/>
    </row>
    <row r="80" spans="1:9" ht="15.75">
      <c r="A80" s="117">
        <v>2350</v>
      </c>
      <c r="B80" s="138" t="s">
        <v>766</v>
      </c>
      <c r="C80" s="118">
        <v>5</v>
      </c>
      <c r="D80" s="119">
        <v>0</v>
      </c>
      <c r="E80" s="120" t="s">
        <v>53</v>
      </c>
      <c r="F80" s="121" t="s">
        <v>54</v>
      </c>
      <c r="G80" s="128"/>
      <c r="H80" s="128"/>
      <c r="I80" s="128"/>
    </row>
    <row r="81" spans="1:9" s="9" customFormat="1" ht="10.5" customHeight="1">
      <c r="A81" s="117"/>
      <c r="B81" s="105"/>
      <c r="C81" s="118"/>
      <c r="D81" s="119"/>
      <c r="E81" s="112" t="s">
        <v>639</v>
      </c>
      <c r="F81" s="121"/>
      <c r="G81" s="123"/>
      <c r="H81" s="123"/>
      <c r="I81" s="123"/>
    </row>
    <row r="82" spans="1:9" ht="15.75">
      <c r="A82" s="117">
        <v>2351</v>
      </c>
      <c r="B82" s="140" t="s">
        <v>766</v>
      </c>
      <c r="C82" s="125">
        <v>5</v>
      </c>
      <c r="D82" s="126">
        <v>1</v>
      </c>
      <c r="E82" s="112" t="s">
        <v>55</v>
      </c>
      <c r="F82" s="132" t="s">
        <v>54</v>
      </c>
      <c r="G82" s="128"/>
      <c r="H82" s="128"/>
      <c r="I82" s="128"/>
    </row>
    <row r="83" spans="1:9" ht="24">
      <c r="A83" s="117">
        <v>2360</v>
      </c>
      <c r="B83" s="138" t="s">
        <v>766</v>
      </c>
      <c r="C83" s="118">
        <v>6</v>
      </c>
      <c r="D83" s="119">
        <v>0</v>
      </c>
      <c r="E83" s="120" t="s">
        <v>672</v>
      </c>
      <c r="F83" s="121" t="s">
        <v>56</v>
      </c>
      <c r="G83" s="128"/>
      <c r="H83" s="128"/>
      <c r="I83" s="128"/>
    </row>
    <row r="84" spans="1:9" s="9" customFormat="1" ht="10.5" customHeight="1">
      <c r="A84" s="117"/>
      <c r="B84" s="105"/>
      <c r="C84" s="118"/>
      <c r="D84" s="119"/>
      <c r="E84" s="112" t="s">
        <v>639</v>
      </c>
      <c r="F84" s="121"/>
      <c r="G84" s="123"/>
      <c r="H84" s="123"/>
      <c r="I84" s="123"/>
    </row>
    <row r="85" spans="1:9" ht="24">
      <c r="A85" s="117">
        <v>2361</v>
      </c>
      <c r="B85" s="140" t="s">
        <v>766</v>
      </c>
      <c r="C85" s="125">
        <v>6</v>
      </c>
      <c r="D85" s="126">
        <v>1</v>
      </c>
      <c r="E85" s="112" t="s">
        <v>672</v>
      </c>
      <c r="F85" s="132" t="s">
        <v>57</v>
      </c>
      <c r="G85" s="128"/>
      <c r="H85" s="128"/>
      <c r="I85" s="128"/>
    </row>
    <row r="86" spans="1:9" ht="28.5">
      <c r="A86" s="117">
        <v>2370</v>
      </c>
      <c r="B86" s="138" t="s">
        <v>766</v>
      </c>
      <c r="C86" s="118">
        <v>7</v>
      </c>
      <c r="D86" s="119">
        <v>0</v>
      </c>
      <c r="E86" s="120" t="s">
        <v>673</v>
      </c>
      <c r="F86" s="121" t="s">
        <v>58</v>
      </c>
      <c r="G86" s="128"/>
      <c r="H86" s="128"/>
      <c r="I86" s="128"/>
    </row>
    <row r="87" spans="1:9" s="9" customFormat="1" ht="10.5" customHeight="1">
      <c r="A87" s="117"/>
      <c r="B87" s="105"/>
      <c r="C87" s="118"/>
      <c r="D87" s="119"/>
      <c r="E87" s="112" t="s">
        <v>639</v>
      </c>
      <c r="F87" s="121"/>
      <c r="G87" s="123"/>
      <c r="H87" s="123"/>
      <c r="I87" s="123"/>
    </row>
    <row r="88" spans="1:9" ht="24">
      <c r="A88" s="117">
        <v>2371</v>
      </c>
      <c r="B88" s="140" t="s">
        <v>766</v>
      </c>
      <c r="C88" s="125">
        <v>7</v>
      </c>
      <c r="D88" s="126">
        <v>1</v>
      </c>
      <c r="E88" s="112" t="s">
        <v>674</v>
      </c>
      <c r="F88" s="132" t="s">
        <v>59</v>
      </c>
      <c r="G88" s="128"/>
      <c r="H88" s="128"/>
      <c r="I88" s="128"/>
    </row>
    <row r="89" spans="1:9" s="8" customFormat="1" ht="52.5" customHeight="1">
      <c r="A89" s="134">
        <v>2400</v>
      </c>
      <c r="B89" s="138" t="s">
        <v>770</v>
      </c>
      <c r="C89" s="118">
        <v>0</v>
      </c>
      <c r="D89" s="119">
        <v>0</v>
      </c>
      <c r="E89" s="139" t="s">
        <v>295</v>
      </c>
      <c r="F89" s="135" t="s">
        <v>60</v>
      </c>
      <c r="G89" s="141">
        <f>H89+I89</f>
        <v>40</v>
      </c>
      <c r="H89" s="141">
        <f>SUM(H91,H95,H101,H109,H114,H121,H124,H130,H139)</f>
        <v>40</v>
      </c>
      <c r="I89" s="141">
        <f>SUM(I91,I95,I101,I109,I114,I121,I124,I130,I139)</f>
        <v>0</v>
      </c>
    </row>
    <row r="90" spans="1:9" ht="11.25" customHeight="1">
      <c r="A90" s="111"/>
      <c r="B90" s="105"/>
      <c r="C90" s="106"/>
      <c r="D90" s="107"/>
      <c r="E90" s="112" t="s">
        <v>638</v>
      </c>
      <c r="F90" s="113"/>
      <c r="G90" s="114"/>
      <c r="H90" s="114"/>
      <c r="I90" s="114"/>
    </row>
    <row r="91" spans="1:9" ht="28.5">
      <c r="A91" s="117">
        <v>2410</v>
      </c>
      <c r="B91" s="138" t="s">
        <v>770</v>
      </c>
      <c r="C91" s="118">
        <v>1</v>
      </c>
      <c r="D91" s="119">
        <v>0</v>
      </c>
      <c r="E91" s="120" t="s">
        <v>61</v>
      </c>
      <c r="F91" s="121" t="s">
        <v>64</v>
      </c>
      <c r="G91" s="128">
        <f>H91+I91</f>
        <v>0</v>
      </c>
      <c r="H91" s="128">
        <f>SUM(H93:H94)</f>
        <v>0</v>
      </c>
      <c r="I91" s="128">
        <f>SUM(I93:I94)</f>
        <v>0</v>
      </c>
    </row>
    <row r="92" spans="1:9" s="9" customFormat="1" ht="10.5" customHeight="1">
      <c r="A92" s="117"/>
      <c r="B92" s="105"/>
      <c r="C92" s="118"/>
      <c r="D92" s="119"/>
      <c r="E92" s="112" t="s">
        <v>639</v>
      </c>
      <c r="F92" s="121"/>
      <c r="G92" s="123"/>
      <c r="H92" s="123"/>
      <c r="I92" s="123"/>
    </row>
    <row r="93" spans="1:9" ht="24">
      <c r="A93" s="117">
        <v>2411</v>
      </c>
      <c r="B93" s="140" t="s">
        <v>770</v>
      </c>
      <c r="C93" s="125">
        <v>1</v>
      </c>
      <c r="D93" s="126">
        <v>1</v>
      </c>
      <c r="E93" s="112" t="s">
        <v>65</v>
      </c>
      <c r="F93" s="127" t="s">
        <v>66</v>
      </c>
      <c r="G93" s="128"/>
      <c r="H93" s="128"/>
      <c r="I93" s="128"/>
    </row>
    <row r="94" spans="1:9" ht="24">
      <c r="A94" s="117">
        <v>2412</v>
      </c>
      <c r="B94" s="140" t="s">
        <v>770</v>
      </c>
      <c r="C94" s="125">
        <v>1</v>
      </c>
      <c r="D94" s="126">
        <v>2</v>
      </c>
      <c r="E94" s="112" t="s">
        <v>67</v>
      </c>
      <c r="F94" s="132" t="s">
        <v>68</v>
      </c>
      <c r="G94" s="128"/>
      <c r="H94" s="128"/>
      <c r="I94" s="128"/>
    </row>
    <row r="95" spans="1:9" ht="24">
      <c r="A95" s="117">
        <v>2420</v>
      </c>
      <c r="B95" s="138" t="s">
        <v>770</v>
      </c>
      <c r="C95" s="118">
        <v>2</v>
      </c>
      <c r="D95" s="119">
        <v>0</v>
      </c>
      <c r="E95" s="120" t="s">
        <v>69</v>
      </c>
      <c r="F95" s="121" t="s">
        <v>70</v>
      </c>
      <c r="G95" s="123">
        <f>H95+I95</f>
        <v>40</v>
      </c>
      <c r="H95" s="123">
        <f>SUM(H97:H100)</f>
        <v>40</v>
      </c>
      <c r="I95" s="123">
        <f>SUM(I97:I100)</f>
        <v>0</v>
      </c>
    </row>
    <row r="96" spans="1:9" s="9" customFormat="1" ht="10.5" customHeight="1">
      <c r="A96" s="117"/>
      <c r="B96" s="105"/>
      <c r="C96" s="118"/>
      <c r="D96" s="119"/>
      <c r="E96" s="112" t="s">
        <v>639</v>
      </c>
      <c r="F96" s="121"/>
      <c r="G96" s="123"/>
      <c r="H96" s="123"/>
      <c r="I96" s="123"/>
    </row>
    <row r="97" spans="1:9" ht="15.75">
      <c r="A97" s="117">
        <v>2421</v>
      </c>
      <c r="B97" s="140" t="s">
        <v>770</v>
      </c>
      <c r="C97" s="125">
        <v>2</v>
      </c>
      <c r="D97" s="126">
        <v>1</v>
      </c>
      <c r="E97" s="112" t="s">
        <v>71</v>
      </c>
      <c r="F97" s="132" t="s">
        <v>72</v>
      </c>
      <c r="G97" s="128">
        <f>SUM(H97:I97)</f>
        <v>40</v>
      </c>
      <c r="H97" s="128">
        <v>40</v>
      </c>
      <c r="I97" s="128"/>
    </row>
    <row r="98" spans="1:9" ht="15.75">
      <c r="A98" s="117">
        <v>2422</v>
      </c>
      <c r="B98" s="140" t="s">
        <v>770</v>
      </c>
      <c r="C98" s="125">
        <v>2</v>
      </c>
      <c r="D98" s="126">
        <v>2</v>
      </c>
      <c r="E98" s="112" t="s">
        <v>73</v>
      </c>
      <c r="F98" s="132" t="s">
        <v>74</v>
      </c>
      <c r="G98" s="128"/>
      <c r="H98" s="128"/>
      <c r="I98" s="128"/>
    </row>
    <row r="99" spans="1:9" ht="15.75">
      <c r="A99" s="117">
        <v>2423</v>
      </c>
      <c r="B99" s="140" t="s">
        <v>770</v>
      </c>
      <c r="C99" s="125">
        <v>2</v>
      </c>
      <c r="D99" s="126">
        <v>3</v>
      </c>
      <c r="E99" s="112" t="s">
        <v>75</v>
      </c>
      <c r="F99" s="132" t="s">
        <v>76</v>
      </c>
      <c r="G99" s="128"/>
      <c r="H99" s="128"/>
      <c r="I99" s="128"/>
    </row>
    <row r="100" spans="1:9" ht="15.75">
      <c r="A100" s="117">
        <v>2424</v>
      </c>
      <c r="B100" s="140" t="s">
        <v>770</v>
      </c>
      <c r="C100" s="125">
        <v>2</v>
      </c>
      <c r="D100" s="126">
        <v>4</v>
      </c>
      <c r="E100" s="112" t="s">
        <v>771</v>
      </c>
      <c r="F100" s="132"/>
      <c r="G100" s="128"/>
      <c r="H100" s="128"/>
      <c r="I100" s="128"/>
    </row>
    <row r="101" spans="1:9" ht="15.75">
      <c r="A101" s="117">
        <v>2430</v>
      </c>
      <c r="B101" s="138" t="s">
        <v>770</v>
      </c>
      <c r="C101" s="118">
        <v>3</v>
      </c>
      <c r="D101" s="119">
        <v>0</v>
      </c>
      <c r="E101" s="120" t="s">
        <v>77</v>
      </c>
      <c r="F101" s="121" t="s">
        <v>78</v>
      </c>
      <c r="G101" s="128">
        <f>H101+I101</f>
        <v>0</v>
      </c>
      <c r="H101" s="128">
        <f>SUM(H103:H108)</f>
        <v>0</v>
      </c>
      <c r="I101" s="128">
        <f>SUM(I103:I108)</f>
        <v>0</v>
      </c>
    </row>
    <row r="102" spans="1:9" s="9" customFormat="1" ht="10.5" customHeight="1">
      <c r="A102" s="117"/>
      <c r="B102" s="105"/>
      <c r="C102" s="118"/>
      <c r="D102" s="119"/>
      <c r="E102" s="112" t="s">
        <v>639</v>
      </c>
      <c r="F102" s="121"/>
      <c r="G102" s="123"/>
      <c r="H102" s="123"/>
      <c r="I102" s="123"/>
    </row>
    <row r="103" spans="1:9" ht="15.75">
      <c r="A103" s="117">
        <v>2431</v>
      </c>
      <c r="B103" s="140" t="s">
        <v>770</v>
      </c>
      <c r="C103" s="125">
        <v>3</v>
      </c>
      <c r="D103" s="126">
        <v>1</v>
      </c>
      <c r="E103" s="112" t="s">
        <v>79</v>
      </c>
      <c r="F103" s="132" t="s">
        <v>80</v>
      </c>
      <c r="G103" s="128"/>
      <c r="H103" s="128"/>
      <c r="I103" s="128"/>
    </row>
    <row r="104" spans="1:9" ht="15.75">
      <c r="A104" s="117">
        <v>2432</v>
      </c>
      <c r="B104" s="140" t="s">
        <v>770</v>
      </c>
      <c r="C104" s="125">
        <v>3</v>
      </c>
      <c r="D104" s="126">
        <v>2</v>
      </c>
      <c r="E104" s="112" t="s">
        <v>81</v>
      </c>
      <c r="F104" s="132" t="s">
        <v>82</v>
      </c>
      <c r="G104" s="128"/>
      <c r="H104" s="128"/>
      <c r="I104" s="128"/>
    </row>
    <row r="105" spans="1:9" ht="15.75">
      <c r="A105" s="117">
        <v>2433</v>
      </c>
      <c r="B105" s="140" t="s">
        <v>770</v>
      </c>
      <c r="C105" s="125">
        <v>3</v>
      </c>
      <c r="D105" s="126">
        <v>3</v>
      </c>
      <c r="E105" s="112" t="s">
        <v>83</v>
      </c>
      <c r="F105" s="132" t="s">
        <v>84</v>
      </c>
      <c r="G105" s="128"/>
      <c r="H105" s="128"/>
      <c r="I105" s="128"/>
    </row>
    <row r="106" spans="1:9" ht="15.75">
      <c r="A106" s="117">
        <v>2434</v>
      </c>
      <c r="B106" s="140" t="s">
        <v>770</v>
      </c>
      <c r="C106" s="125">
        <v>3</v>
      </c>
      <c r="D106" s="126">
        <v>4</v>
      </c>
      <c r="E106" s="112" t="s">
        <v>85</v>
      </c>
      <c r="F106" s="132" t="s">
        <v>86</v>
      </c>
      <c r="G106" s="128"/>
      <c r="H106" s="128"/>
      <c r="I106" s="128"/>
    </row>
    <row r="107" spans="1:9" ht="15.75">
      <c r="A107" s="117">
        <v>2435</v>
      </c>
      <c r="B107" s="140" t="s">
        <v>770</v>
      </c>
      <c r="C107" s="125">
        <v>3</v>
      </c>
      <c r="D107" s="126">
        <v>5</v>
      </c>
      <c r="E107" s="112" t="s">
        <v>87</v>
      </c>
      <c r="F107" s="132" t="s">
        <v>88</v>
      </c>
      <c r="G107" s="128"/>
      <c r="H107" s="128"/>
      <c r="I107" s="128"/>
    </row>
    <row r="108" spans="1:9" ht="15.75">
      <c r="A108" s="117">
        <v>2436</v>
      </c>
      <c r="B108" s="140" t="s">
        <v>770</v>
      </c>
      <c r="C108" s="125">
        <v>3</v>
      </c>
      <c r="D108" s="126">
        <v>6</v>
      </c>
      <c r="E108" s="112" t="s">
        <v>89</v>
      </c>
      <c r="F108" s="132" t="s">
        <v>90</v>
      </c>
      <c r="G108" s="128"/>
      <c r="H108" s="128"/>
      <c r="I108" s="128"/>
    </row>
    <row r="109" spans="1:9" ht="24">
      <c r="A109" s="117">
        <v>2440</v>
      </c>
      <c r="B109" s="138" t="s">
        <v>770</v>
      </c>
      <c r="C109" s="118">
        <v>4</v>
      </c>
      <c r="D109" s="119">
        <v>0</v>
      </c>
      <c r="E109" s="120" t="s">
        <v>91</v>
      </c>
      <c r="F109" s="121" t="s">
        <v>92</v>
      </c>
      <c r="G109" s="128">
        <f>H109+I109</f>
        <v>0</v>
      </c>
      <c r="H109" s="128">
        <f>SUM(H111:H113)</f>
        <v>0</v>
      </c>
      <c r="I109" s="128">
        <f>SUM(I111:I113)</f>
        <v>0</v>
      </c>
    </row>
    <row r="110" spans="1:9" s="9" customFormat="1" ht="10.5" customHeight="1">
      <c r="A110" s="117"/>
      <c r="B110" s="105"/>
      <c r="C110" s="118"/>
      <c r="D110" s="119"/>
      <c r="E110" s="112" t="s">
        <v>639</v>
      </c>
      <c r="F110" s="121"/>
      <c r="G110" s="123"/>
      <c r="H110" s="123"/>
      <c r="I110" s="123"/>
    </row>
    <row r="111" spans="1:9" ht="28.5">
      <c r="A111" s="117">
        <v>2441</v>
      </c>
      <c r="B111" s="140" t="s">
        <v>770</v>
      </c>
      <c r="C111" s="125">
        <v>4</v>
      </c>
      <c r="D111" s="126">
        <v>1</v>
      </c>
      <c r="E111" s="112" t="s">
        <v>93</v>
      </c>
      <c r="F111" s="132" t="s">
        <v>94</v>
      </c>
      <c r="G111" s="128"/>
      <c r="H111" s="128"/>
      <c r="I111" s="128"/>
    </row>
    <row r="112" spans="1:9" ht="15.75">
      <c r="A112" s="117">
        <v>2442</v>
      </c>
      <c r="B112" s="140" t="s">
        <v>770</v>
      </c>
      <c r="C112" s="125">
        <v>4</v>
      </c>
      <c r="D112" s="126">
        <v>2</v>
      </c>
      <c r="E112" s="112" t="s">
        <v>95</v>
      </c>
      <c r="F112" s="132" t="s">
        <v>96</v>
      </c>
      <c r="G112" s="128"/>
      <c r="H112" s="128"/>
      <c r="I112" s="128"/>
    </row>
    <row r="113" spans="1:9" ht="15.75">
      <c r="A113" s="117">
        <v>2443</v>
      </c>
      <c r="B113" s="140" t="s">
        <v>770</v>
      </c>
      <c r="C113" s="125">
        <v>4</v>
      </c>
      <c r="D113" s="126">
        <v>3</v>
      </c>
      <c r="E113" s="112" t="s">
        <v>97</v>
      </c>
      <c r="F113" s="132" t="s">
        <v>98</v>
      </c>
      <c r="G113" s="128"/>
      <c r="H113" s="128"/>
      <c r="I113" s="128"/>
    </row>
    <row r="114" spans="1:9" ht="15.75">
      <c r="A114" s="117">
        <v>2450</v>
      </c>
      <c r="B114" s="138" t="s">
        <v>770</v>
      </c>
      <c r="C114" s="118">
        <v>5</v>
      </c>
      <c r="D114" s="119">
        <v>0</v>
      </c>
      <c r="E114" s="120" t="s">
        <v>99</v>
      </c>
      <c r="F114" s="137" t="s">
        <v>100</v>
      </c>
      <c r="G114" s="123">
        <f>H114+I114</f>
        <v>0</v>
      </c>
      <c r="H114" s="123">
        <f>SUM(H116:H120)</f>
        <v>0</v>
      </c>
      <c r="I114" s="123">
        <f>SUM(I116:I120)</f>
        <v>0</v>
      </c>
    </row>
    <row r="115" spans="1:9" s="9" customFormat="1" ht="10.5" customHeight="1">
      <c r="A115" s="117"/>
      <c r="B115" s="105"/>
      <c r="C115" s="118"/>
      <c r="D115" s="119"/>
      <c r="E115" s="112" t="s">
        <v>639</v>
      </c>
      <c r="F115" s="121"/>
      <c r="G115" s="123"/>
      <c r="H115" s="123"/>
      <c r="I115" s="123"/>
    </row>
    <row r="116" spans="1:9" ht="15.75">
      <c r="A116" s="117">
        <v>2451</v>
      </c>
      <c r="B116" s="140" t="s">
        <v>770</v>
      </c>
      <c r="C116" s="125">
        <v>5</v>
      </c>
      <c r="D116" s="126">
        <v>1</v>
      </c>
      <c r="E116" s="112" t="s">
        <v>101</v>
      </c>
      <c r="F116" s="132" t="s">
        <v>102</v>
      </c>
      <c r="G116" s="128">
        <f>SUM(H116:I116)</f>
        <v>0</v>
      </c>
      <c r="H116" s="128"/>
      <c r="I116" s="128"/>
    </row>
    <row r="117" spans="1:9" ht="15.75">
      <c r="A117" s="117">
        <v>2452</v>
      </c>
      <c r="B117" s="140" t="s">
        <v>770</v>
      </c>
      <c r="C117" s="125">
        <v>5</v>
      </c>
      <c r="D117" s="126">
        <v>2</v>
      </c>
      <c r="E117" s="112" t="s">
        <v>103</v>
      </c>
      <c r="F117" s="132" t="s">
        <v>104</v>
      </c>
      <c r="G117" s="128"/>
      <c r="H117" s="128"/>
      <c r="I117" s="128"/>
    </row>
    <row r="118" spans="1:9" ht="15.75">
      <c r="A118" s="117">
        <v>2453</v>
      </c>
      <c r="B118" s="140" t="s">
        <v>770</v>
      </c>
      <c r="C118" s="125">
        <v>5</v>
      </c>
      <c r="D118" s="126">
        <v>3</v>
      </c>
      <c r="E118" s="112" t="s">
        <v>105</v>
      </c>
      <c r="F118" s="132" t="s">
        <v>106</v>
      </c>
      <c r="G118" s="128"/>
      <c r="H118" s="128"/>
      <c r="I118" s="128"/>
    </row>
    <row r="119" spans="1:9" ht="15.75">
      <c r="A119" s="117">
        <v>2454</v>
      </c>
      <c r="B119" s="140" t="s">
        <v>770</v>
      </c>
      <c r="C119" s="125">
        <v>5</v>
      </c>
      <c r="D119" s="126">
        <v>4</v>
      </c>
      <c r="E119" s="112" t="s">
        <v>107</v>
      </c>
      <c r="F119" s="132" t="s">
        <v>108</v>
      </c>
      <c r="G119" s="128"/>
      <c r="H119" s="128"/>
      <c r="I119" s="128"/>
    </row>
    <row r="120" spans="1:9" ht="15.75">
      <c r="A120" s="117">
        <v>2455</v>
      </c>
      <c r="B120" s="140" t="s">
        <v>770</v>
      </c>
      <c r="C120" s="125">
        <v>5</v>
      </c>
      <c r="D120" s="126">
        <v>5</v>
      </c>
      <c r="E120" s="112" t="s">
        <v>109</v>
      </c>
      <c r="F120" s="132" t="s">
        <v>110</v>
      </c>
      <c r="G120" s="128"/>
      <c r="H120" s="128"/>
      <c r="I120" s="128"/>
    </row>
    <row r="121" spans="1:9" ht="15.75">
      <c r="A121" s="117">
        <v>2460</v>
      </c>
      <c r="B121" s="138" t="s">
        <v>770</v>
      </c>
      <c r="C121" s="118">
        <v>6</v>
      </c>
      <c r="D121" s="119">
        <v>0</v>
      </c>
      <c r="E121" s="120" t="s">
        <v>111</v>
      </c>
      <c r="F121" s="121" t="s">
        <v>112</v>
      </c>
      <c r="G121" s="128"/>
      <c r="H121" s="128"/>
      <c r="I121" s="128"/>
    </row>
    <row r="122" spans="1:9" s="9" customFormat="1" ht="10.5" customHeight="1">
      <c r="A122" s="117"/>
      <c r="B122" s="105"/>
      <c r="C122" s="118"/>
      <c r="D122" s="119"/>
      <c r="E122" s="112" t="s">
        <v>639</v>
      </c>
      <c r="F122" s="121"/>
      <c r="G122" s="123"/>
      <c r="H122" s="123"/>
      <c r="I122" s="123"/>
    </row>
    <row r="123" spans="1:9" ht="15.75">
      <c r="A123" s="117">
        <v>2461</v>
      </c>
      <c r="B123" s="140" t="s">
        <v>770</v>
      </c>
      <c r="C123" s="125">
        <v>6</v>
      </c>
      <c r="D123" s="126">
        <v>1</v>
      </c>
      <c r="E123" s="112" t="s">
        <v>113</v>
      </c>
      <c r="F123" s="132" t="s">
        <v>112</v>
      </c>
      <c r="G123" s="128"/>
      <c r="H123" s="128"/>
      <c r="I123" s="128"/>
    </row>
    <row r="124" spans="1:9" ht="15.75">
      <c r="A124" s="117">
        <v>2470</v>
      </c>
      <c r="B124" s="138" t="s">
        <v>770</v>
      </c>
      <c r="C124" s="118">
        <v>7</v>
      </c>
      <c r="D124" s="119">
        <v>0</v>
      </c>
      <c r="E124" s="120" t="s">
        <v>114</v>
      </c>
      <c r="F124" s="137" t="s">
        <v>115</v>
      </c>
      <c r="G124" s="128">
        <f>H124+I124</f>
        <v>0</v>
      </c>
      <c r="H124" s="128">
        <f>SUM(H126:H129)</f>
        <v>0</v>
      </c>
      <c r="I124" s="128">
        <f>SUM(I126:I129)</f>
        <v>0</v>
      </c>
    </row>
    <row r="125" spans="1:9" s="9" customFormat="1" ht="10.5" customHeight="1">
      <c r="A125" s="117"/>
      <c r="B125" s="105"/>
      <c r="C125" s="118"/>
      <c r="D125" s="119"/>
      <c r="E125" s="112" t="s">
        <v>639</v>
      </c>
      <c r="F125" s="121"/>
      <c r="G125" s="123"/>
      <c r="H125" s="123"/>
      <c r="I125" s="123"/>
    </row>
    <row r="126" spans="1:9" ht="24">
      <c r="A126" s="117">
        <v>2471</v>
      </c>
      <c r="B126" s="140" t="s">
        <v>770</v>
      </c>
      <c r="C126" s="125">
        <v>7</v>
      </c>
      <c r="D126" s="126">
        <v>1</v>
      </c>
      <c r="E126" s="112" t="s">
        <v>116</v>
      </c>
      <c r="F126" s="132" t="s">
        <v>117</v>
      </c>
      <c r="G126" s="128"/>
      <c r="H126" s="128"/>
      <c r="I126" s="128"/>
    </row>
    <row r="127" spans="1:9" ht="15.75">
      <c r="A127" s="117">
        <v>2472</v>
      </c>
      <c r="B127" s="140" t="s">
        <v>770</v>
      </c>
      <c r="C127" s="125">
        <v>7</v>
      </c>
      <c r="D127" s="126">
        <v>2</v>
      </c>
      <c r="E127" s="112" t="s">
        <v>118</v>
      </c>
      <c r="F127" s="142" t="s">
        <v>119</v>
      </c>
      <c r="G127" s="128"/>
      <c r="H127" s="128"/>
      <c r="I127" s="128"/>
    </row>
    <row r="128" spans="1:9" ht="15.75">
      <c r="A128" s="117">
        <v>2473</v>
      </c>
      <c r="B128" s="140" t="s">
        <v>770</v>
      </c>
      <c r="C128" s="125">
        <v>7</v>
      </c>
      <c r="D128" s="126">
        <v>3</v>
      </c>
      <c r="E128" s="112" t="s">
        <v>120</v>
      </c>
      <c r="F128" s="132" t="s">
        <v>121</v>
      </c>
      <c r="G128" s="128"/>
      <c r="H128" s="128"/>
      <c r="I128" s="128"/>
    </row>
    <row r="129" spans="1:9" ht="15.75">
      <c r="A129" s="117">
        <v>2474</v>
      </c>
      <c r="B129" s="140" t="s">
        <v>770</v>
      </c>
      <c r="C129" s="125">
        <v>7</v>
      </c>
      <c r="D129" s="126">
        <v>4</v>
      </c>
      <c r="E129" s="112" t="s">
        <v>122</v>
      </c>
      <c r="F129" s="127" t="s">
        <v>123</v>
      </c>
      <c r="G129" s="128"/>
      <c r="H129" s="128"/>
      <c r="I129" s="128"/>
    </row>
    <row r="130" spans="1:9" ht="29.25" customHeight="1">
      <c r="A130" s="117">
        <v>2480</v>
      </c>
      <c r="B130" s="138" t="s">
        <v>770</v>
      </c>
      <c r="C130" s="118">
        <v>8</v>
      </c>
      <c r="D130" s="119">
        <v>0</v>
      </c>
      <c r="E130" s="120" t="s">
        <v>124</v>
      </c>
      <c r="F130" s="121" t="s">
        <v>125</v>
      </c>
      <c r="G130" s="128">
        <f>H130+I130</f>
        <v>0</v>
      </c>
      <c r="H130" s="128">
        <f>SUM(H132:H138)</f>
        <v>0</v>
      </c>
      <c r="I130" s="128">
        <f>SUM(I132:I138)</f>
        <v>0</v>
      </c>
    </row>
    <row r="131" spans="1:9" s="9" customFormat="1" ht="10.5" customHeight="1">
      <c r="A131" s="117"/>
      <c r="B131" s="105"/>
      <c r="C131" s="118"/>
      <c r="D131" s="119"/>
      <c r="E131" s="112" t="s">
        <v>639</v>
      </c>
      <c r="F131" s="121"/>
      <c r="G131" s="123"/>
      <c r="H131" s="123"/>
      <c r="I131" s="123"/>
    </row>
    <row r="132" spans="1:9" ht="36">
      <c r="A132" s="117">
        <v>2481</v>
      </c>
      <c r="B132" s="140" t="s">
        <v>770</v>
      </c>
      <c r="C132" s="125">
        <v>8</v>
      </c>
      <c r="D132" s="126">
        <v>1</v>
      </c>
      <c r="E132" s="112" t="s">
        <v>126</v>
      </c>
      <c r="F132" s="132" t="s">
        <v>127</v>
      </c>
      <c r="G132" s="128"/>
      <c r="H132" s="128"/>
      <c r="I132" s="128"/>
    </row>
    <row r="133" spans="1:9" ht="36">
      <c r="A133" s="117">
        <v>2482</v>
      </c>
      <c r="B133" s="140" t="s">
        <v>770</v>
      </c>
      <c r="C133" s="125">
        <v>8</v>
      </c>
      <c r="D133" s="126">
        <v>2</v>
      </c>
      <c r="E133" s="112" t="s">
        <v>128</v>
      </c>
      <c r="F133" s="132" t="s">
        <v>129</v>
      </c>
      <c r="G133" s="128"/>
      <c r="H133" s="128"/>
      <c r="I133" s="128"/>
    </row>
    <row r="134" spans="1:9" ht="24">
      <c r="A134" s="117">
        <v>2483</v>
      </c>
      <c r="B134" s="140" t="s">
        <v>770</v>
      </c>
      <c r="C134" s="125">
        <v>8</v>
      </c>
      <c r="D134" s="126">
        <v>3</v>
      </c>
      <c r="E134" s="112" t="s">
        <v>130</v>
      </c>
      <c r="F134" s="132" t="s">
        <v>131</v>
      </c>
      <c r="G134" s="128"/>
      <c r="H134" s="128"/>
      <c r="I134" s="128"/>
    </row>
    <row r="135" spans="1:9" ht="37.5" customHeight="1">
      <c r="A135" s="117">
        <v>2484</v>
      </c>
      <c r="B135" s="140" t="s">
        <v>770</v>
      </c>
      <c r="C135" s="125">
        <v>8</v>
      </c>
      <c r="D135" s="126">
        <v>4</v>
      </c>
      <c r="E135" s="112" t="s">
        <v>132</v>
      </c>
      <c r="F135" s="132" t="s">
        <v>133</v>
      </c>
      <c r="G135" s="128"/>
      <c r="H135" s="128"/>
      <c r="I135" s="128"/>
    </row>
    <row r="136" spans="1:9" ht="24">
      <c r="A136" s="117">
        <v>2485</v>
      </c>
      <c r="B136" s="140" t="s">
        <v>770</v>
      </c>
      <c r="C136" s="125">
        <v>8</v>
      </c>
      <c r="D136" s="126">
        <v>5</v>
      </c>
      <c r="E136" s="112" t="s">
        <v>134</v>
      </c>
      <c r="F136" s="132" t="s">
        <v>135</v>
      </c>
      <c r="G136" s="128"/>
      <c r="H136" s="128"/>
      <c r="I136" s="128"/>
    </row>
    <row r="137" spans="1:9" ht="24">
      <c r="A137" s="117">
        <v>2486</v>
      </c>
      <c r="B137" s="140" t="s">
        <v>770</v>
      </c>
      <c r="C137" s="125">
        <v>8</v>
      </c>
      <c r="D137" s="126">
        <v>6</v>
      </c>
      <c r="E137" s="112" t="s">
        <v>136</v>
      </c>
      <c r="F137" s="132" t="s">
        <v>137</v>
      </c>
      <c r="G137" s="128"/>
      <c r="H137" s="128"/>
      <c r="I137" s="128"/>
    </row>
    <row r="138" spans="1:9" ht="24">
      <c r="A138" s="117">
        <v>2487</v>
      </c>
      <c r="B138" s="140" t="s">
        <v>770</v>
      </c>
      <c r="C138" s="125">
        <v>8</v>
      </c>
      <c r="D138" s="126">
        <v>7</v>
      </c>
      <c r="E138" s="112" t="s">
        <v>138</v>
      </c>
      <c r="F138" s="132" t="s">
        <v>139</v>
      </c>
      <c r="G138" s="128"/>
      <c r="H138" s="128"/>
      <c r="I138" s="128"/>
    </row>
    <row r="139" spans="1:9" ht="24">
      <c r="A139" s="117">
        <v>2490</v>
      </c>
      <c r="B139" s="138" t="s">
        <v>770</v>
      </c>
      <c r="C139" s="118">
        <v>9</v>
      </c>
      <c r="D139" s="119">
        <v>0</v>
      </c>
      <c r="E139" s="120" t="s">
        <v>140</v>
      </c>
      <c r="F139" s="121" t="s">
        <v>141</v>
      </c>
      <c r="G139" s="128">
        <f>SUM(H139:I139)</f>
        <v>0</v>
      </c>
      <c r="H139" s="128">
        <f>H141</f>
        <v>0</v>
      </c>
      <c r="I139" s="128">
        <f>I141</f>
        <v>0</v>
      </c>
    </row>
    <row r="140" spans="1:9" s="9" customFormat="1" ht="10.5" customHeight="1">
      <c r="A140" s="117"/>
      <c r="B140" s="105"/>
      <c r="C140" s="118"/>
      <c r="D140" s="119"/>
      <c r="E140" s="112" t="s">
        <v>639</v>
      </c>
      <c r="F140" s="121"/>
      <c r="G140" s="123"/>
      <c r="H140" s="123"/>
      <c r="I140" s="123"/>
    </row>
    <row r="141" spans="1:9" ht="24">
      <c r="A141" s="117">
        <v>2491</v>
      </c>
      <c r="B141" s="140" t="s">
        <v>770</v>
      </c>
      <c r="C141" s="125">
        <v>9</v>
      </c>
      <c r="D141" s="126">
        <v>1</v>
      </c>
      <c r="E141" s="112" t="s">
        <v>140</v>
      </c>
      <c r="F141" s="132" t="s">
        <v>142</v>
      </c>
      <c r="G141" s="128"/>
      <c r="H141" s="128"/>
      <c r="I141" s="128"/>
    </row>
    <row r="142" spans="1:9" s="8" customFormat="1" ht="34.5" customHeight="1">
      <c r="A142" s="134">
        <v>2500</v>
      </c>
      <c r="B142" s="138" t="s">
        <v>772</v>
      </c>
      <c r="C142" s="118">
        <v>0</v>
      </c>
      <c r="D142" s="119">
        <v>0</v>
      </c>
      <c r="E142" s="139" t="s">
        <v>296</v>
      </c>
      <c r="F142" s="135" t="s">
        <v>143</v>
      </c>
      <c r="G142" s="141">
        <f>H142+I142</f>
        <v>530</v>
      </c>
      <c r="H142" s="141">
        <f>SUM(H144,H147,H150,H153,H156,H159)</f>
        <v>530</v>
      </c>
      <c r="I142" s="141">
        <f>SUM(I144,I147,I150,I153,I156,I159)</f>
        <v>0</v>
      </c>
    </row>
    <row r="143" spans="1:9" ht="11.25" customHeight="1">
      <c r="A143" s="111"/>
      <c r="B143" s="105"/>
      <c r="C143" s="106"/>
      <c r="D143" s="107"/>
      <c r="E143" s="112" t="s">
        <v>638</v>
      </c>
      <c r="F143" s="113"/>
      <c r="G143" s="114"/>
      <c r="H143" s="114"/>
      <c r="I143" s="114"/>
    </row>
    <row r="144" spans="1:9" ht="15.75">
      <c r="A144" s="117">
        <v>2510</v>
      </c>
      <c r="B144" s="138" t="s">
        <v>772</v>
      </c>
      <c r="C144" s="118">
        <v>1</v>
      </c>
      <c r="D144" s="119">
        <v>0</v>
      </c>
      <c r="E144" s="120" t="s">
        <v>144</v>
      </c>
      <c r="F144" s="121" t="s">
        <v>145</v>
      </c>
      <c r="G144" s="123">
        <f>G146</f>
        <v>530</v>
      </c>
      <c r="H144" s="123">
        <f>H146</f>
        <v>530</v>
      </c>
      <c r="I144" s="123">
        <f>I146</f>
        <v>0</v>
      </c>
    </row>
    <row r="145" spans="1:9" s="9" customFormat="1" ht="10.5" customHeight="1">
      <c r="A145" s="117"/>
      <c r="B145" s="105"/>
      <c r="C145" s="118"/>
      <c r="D145" s="119"/>
      <c r="E145" s="112" t="s">
        <v>639</v>
      </c>
      <c r="F145" s="121"/>
      <c r="G145" s="123"/>
      <c r="H145" s="123"/>
      <c r="I145" s="123"/>
    </row>
    <row r="146" spans="1:9" ht="15.75">
      <c r="A146" s="117">
        <v>2511</v>
      </c>
      <c r="B146" s="140" t="s">
        <v>772</v>
      </c>
      <c r="C146" s="125">
        <v>1</v>
      </c>
      <c r="D146" s="126">
        <v>1</v>
      </c>
      <c r="E146" s="112" t="s">
        <v>144</v>
      </c>
      <c r="F146" s="132" t="s">
        <v>146</v>
      </c>
      <c r="G146" s="128">
        <f>SUM(H146:I146)</f>
        <v>530</v>
      </c>
      <c r="H146" s="128">
        <v>530</v>
      </c>
      <c r="I146" s="128"/>
    </row>
    <row r="147" spans="1:9" ht="15.75">
      <c r="A147" s="117">
        <v>2520</v>
      </c>
      <c r="B147" s="138" t="s">
        <v>772</v>
      </c>
      <c r="C147" s="118">
        <v>2</v>
      </c>
      <c r="D147" s="119">
        <v>0</v>
      </c>
      <c r="E147" s="120" t="s">
        <v>147</v>
      </c>
      <c r="F147" s="121" t="s">
        <v>148</v>
      </c>
      <c r="G147" s="123">
        <f>G149</f>
        <v>0</v>
      </c>
      <c r="H147" s="123">
        <f>H149</f>
        <v>0</v>
      </c>
      <c r="I147" s="123">
        <f>I149</f>
        <v>0</v>
      </c>
    </row>
    <row r="148" spans="1:9" s="9" customFormat="1" ht="10.5" customHeight="1">
      <c r="A148" s="117"/>
      <c r="B148" s="105"/>
      <c r="C148" s="118"/>
      <c r="D148" s="119"/>
      <c r="E148" s="112" t="s">
        <v>639</v>
      </c>
      <c r="F148" s="121"/>
      <c r="G148" s="123"/>
      <c r="H148" s="123"/>
      <c r="I148" s="123"/>
    </row>
    <row r="149" spans="1:9" ht="15.75">
      <c r="A149" s="117">
        <v>2521</v>
      </c>
      <c r="B149" s="140" t="s">
        <v>772</v>
      </c>
      <c r="C149" s="125">
        <v>2</v>
      </c>
      <c r="D149" s="126">
        <v>1</v>
      </c>
      <c r="E149" s="112" t="s">
        <v>149</v>
      </c>
      <c r="F149" s="132" t="s">
        <v>150</v>
      </c>
      <c r="G149" s="128">
        <f>SUM(H149:I149)</f>
        <v>0</v>
      </c>
      <c r="H149" s="128"/>
      <c r="I149" s="128"/>
    </row>
    <row r="150" spans="1:9" ht="15.75">
      <c r="A150" s="117">
        <v>2530</v>
      </c>
      <c r="B150" s="138" t="s">
        <v>772</v>
      </c>
      <c r="C150" s="118">
        <v>3</v>
      </c>
      <c r="D150" s="119">
        <v>0</v>
      </c>
      <c r="E150" s="120" t="s">
        <v>151</v>
      </c>
      <c r="F150" s="121" t="s">
        <v>152</v>
      </c>
      <c r="G150" s="128">
        <f>G152</f>
        <v>0</v>
      </c>
      <c r="H150" s="128">
        <f>H152</f>
        <v>0</v>
      </c>
      <c r="I150" s="128">
        <f>I152</f>
        <v>0</v>
      </c>
    </row>
    <row r="151" spans="1:9" s="9" customFormat="1" ht="10.5" customHeight="1">
      <c r="A151" s="117"/>
      <c r="B151" s="105"/>
      <c r="C151" s="118"/>
      <c r="D151" s="119"/>
      <c r="E151" s="112" t="s">
        <v>639</v>
      </c>
      <c r="F151" s="121"/>
      <c r="G151" s="123"/>
      <c r="H151" s="123"/>
      <c r="I151" s="123"/>
    </row>
    <row r="152" spans="1:9" ht="15.75">
      <c r="A152" s="117">
        <v>2531</v>
      </c>
      <c r="B152" s="140" t="s">
        <v>772</v>
      </c>
      <c r="C152" s="125">
        <v>3</v>
      </c>
      <c r="D152" s="126">
        <v>1</v>
      </c>
      <c r="E152" s="112" t="s">
        <v>151</v>
      </c>
      <c r="F152" s="132" t="s">
        <v>153</v>
      </c>
      <c r="G152" s="128"/>
      <c r="H152" s="128"/>
      <c r="I152" s="128"/>
    </row>
    <row r="153" spans="1:9" ht="15.75">
      <c r="A153" s="117">
        <v>2540</v>
      </c>
      <c r="B153" s="138" t="s">
        <v>772</v>
      </c>
      <c r="C153" s="118">
        <v>4</v>
      </c>
      <c r="D153" s="119">
        <v>0</v>
      </c>
      <c r="E153" s="120" t="s">
        <v>154</v>
      </c>
      <c r="F153" s="121" t="s">
        <v>155</v>
      </c>
      <c r="G153" s="128">
        <f>G155</f>
        <v>0</v>
      </c>
      <c r="H153" s="128">
        <f>H155</f>
        <v>0</v>
      </c>
      <c r="I153" s="128">
        <f>I155</f>
        <v>0</v>
      </c>
    </row>
    <row r="154" spans="1:9" s="9" customFormat="1" ht="10.5" customHeight="1">
      <c r="A154" s="117"/>
      <c r="B154" s="105"/>
      <c r="C154" s="118"/>
      <c r="D154" s="119"/>
      <c r="E154" s="112" t="s">
        <v>639</v>
      </c>
      <c r="F154" s="121"/>
      <c r="G154" s="123"/>
      <c r="H154" s="123"/>
      <c r="I154" s="123"/>
    </row>
    <row r="155" spans="1:9" ht="17.25" customHeight="1">
      <c r="A155" s="117">
        <v>2541</v>
      </c>
      <c r="B155" s="140" t="s">
        <v>772</v>
      </c>
      <c r="C155" s="125">
        <v>4</v>
      </c>
      <c r="D155" s="126">
        <v>1</v>
      </c>
      <c r="E155" s="112" t="s">
        <v>154</v>
      </c>
      <c r="F155" s="132" t="s">
        <v>156</v>
      </c>
      <c r="G155" s="128"/>
      <c r="H155" s="128"/>
      <c r="I155" s="128"/>
    </row>
    <row r="156" spans="1:9" ht="27" customHeight="1">
      <c r="A156" s="117">
        <v>2550</v>
      </c>
      <c r="B156" s="138" t="s">
        <v>772</v>
      </c>
      <c r="C156" s="118">
        <v>5</v>
      </c>
      <c r="D156" s="119">
        <v>0</v>
      </c>
      <c r="E156" s="120" t="s">
        <v>157</v>
      </c>
      <c r="F156" s="121" t="s">
        <v>158</v>
      </c>
      <c r="G156" s="128">
        <f>G158</f>
        <v>0</v>
      </c>
      <c r="H156" s="128">
        <f>H158</f>
        <v>0</v>
      </c>
      <c r="I156" s="128">
        <f>I158</f>
        <v>0</v>
      </c>
    </row>
    <row r="157" spans="1:9" s="9" customFormat="1" ht="10.5" customHeight="1">
      <c r="A157" s="117"/>
      <c r="B157" s="105"/>
      <c r="C157" s="118"/>
      <c r="D157" s="119"/>
      <c r="E157" s="112" t="s">
        <v>639</v>
      </c>
      <c r="F157" s="121"/>
      <c r="G157" s="123"/>
      <c r="H157" s="123"/>
      <c r="I157" s="123"/>
    </row>
    <row r="158" spans="1:9" ht="24">
      <c r="A158" s="117">
        <v>2551</v>
      </c>
      <c r="B158" s="140" t="s">
        <v>772</v>
      </c>
      <c r="C158" s="125">
        <v>5</v>
      </c>
      <c r="D158" s="126">
        <v>1</v>
      </c>
      <c r="E158" s="112" t="s">
        <v>157</v>
      </c>
      <c r="F158" s="132" t="s">
        <v>159</v>
      </c>
      <c r="G158" s="128"/>
      <c r="H158" s="128"/>
      <c r="I158" s="128"/>
    </row>
    <row r="159" spans="1:9" ht="28.5">
      <c r="A159" s="117">
        <v>2560</v>
      </c>
      <c r="B159" s="138" t="s">
        <v>772</v>
      </c>
      <c r="C159" s="118">
        <v>6</v>
      </c>
      <c r="D159" s="119">
        <v>0</v>
      </c>
      <c r="E159" s="120" t="s">
        <v>160</v>
      </c>
      <c r="F159" s="121" t="s">
        <v>161</v>
      </c>
      <c r="G159" s="128">
        <f>G161</f>
        <v>0</v>
      </c>
      <c r="H159" s="128">
        <f>H161</f>
        <v>0</v>
      </c>
      <c r="I159" s="128">
        <f>I161</f>
        <v>0</v>
      </c>
    </row>
    <row r="160" spans="1:9" s="9" customFormat="1" ht="10.5" customHeight="1">
      <c r="A160" s="117"/>
      <c r="B160" s="105"/>
      <c r="C160" s="118"/>
      <c r="D160" s="119"/>
      <c r="E160" s="112" t="s">
        <v>639</v>
      </c>
      <c r="F160" s="121"/>
      <c r="G160" s="123"/>
      <c r="H160" s="123"/>
      <c r="I160" s="123"/>
    </row>
    <row r="161" spans="1:9" ht="28.5">
      <c r="A161" s="117">
        <v>2561</v>
      </c>
      <c r="B161" s="140" t="s">
        <v>772</v>
      </c>
      <c r="C161" s="125">
        <v>6</v>
      </c>
      <c r="D161" s="126">
        <v>1</v>
      </c>
      <c r="E161" s="112" t="s">
        <v>160</v>
      </c>
      <c r="F161" s="132" t="s">
        <v>162</v>
      </c>
      <c r="G161" s="128"/>
      <c r="H161" s="128"/>
      <c r="I161" s="128"/>
    </row>
    <row r="162" spans="1:9" s="8" customFormat="1" ht="44.25" customHeight="1">
      <c r="A162" s="134">
        <v>2600</v>
      </c>
      <c r="B162" s="138" t="s">
        <v>773</v>
      </c>
      <c r="C162" s="118">
        <v>0</v>
      </c>
      <c r="D162" s="119">
        <v>0</v>
      </c>
      <c r="E162" s="139" t="s">
        <v>297</v>
      </c>
      <c r="F162" s="135" t="s">
        <v>163</v>
      </c>
      <c r="G162" s="141">
        <f>H162+I162</f>
        <v>5200</v>
      </c>
      <c r="H162" s="141">
        <f>SUM(H164,H167,H170,H173,H176,H179)</f>
        <v>0</v>
      </c>
      <c r="I162" s="141">
        <f>SUM(I164,I167,I170,I173,I176,I179)</f>
        <v>5200</v>
      </c>
    </row>
    <row r="163" spans="1:9" ht="11.25" customHeight="1">
      <c r="A163" s="111"/>
      <c r="B163" s="105"/>
      <c r="C163" s="106"/>
      <c r="D163" s="107"/>
      <c r="E163" s="112" t="s">
        <v>638</v>
      </c>
      <c r="F163" s="113"/>
      <c r="G163" s="114"/>
      <c r="H163" s="114"/>
      <c r="I163" s="114"/>
    </row>
    <row r="164" spans="1:9" ht="15.75">
      <c r="A164" s="117">
        <v>2610</v>
      </c>
      <c r="B164" s="138" t="s">
        <v>773</v>
      </c>
      <c r="C164" s="118">
        <v>1</v>
      </c>
      <c r="D164" s="119">
        <v>0</v>
      </c>
      <c r="E164" s="120" t="s">
        <v>164</v>
      </c>
      <c r="F164" s="121" t="s">
        <v>165</v>
      </c>
      <c r="G164" s="123">
        <f>G166</f>
        <v>0</v>
      </c>
      <c r="H164" s="123">
        <f>H166</f>
        <v>0</v>
      </c>
      <c r="I164" s="123">
        <f>I166</f>
        <v>0</v>
      </c>
    </row>
    <row r="165" spans="1:9" s="9" customFormat="1" ht="10.5" customHeight="1">
      <c r="A165" s="117"/>
      <c r="B165" s="105"/>
      <c r="C165" s="118"/>
      <c r="D165" s="119"/>
      <c r="E165" s="112" t="s">
        <v>639</v>
      </c>
      <c r="F165" s="121"/>
      <c r="G165" s="123"/>
      <c r="H165" s="123"/>
      <c r="I165" s="123"/>
    </row>
    <row r="166" spans="1:9" ht="15.75">
      <c r="A166" s="117">
        <v>2611</v>
      </c>
      <c r="B166" s="140" t="s">
        <v>773</v>
      </c>
      <c r="C166" s="125">
        <v>1</v>
      </c>
      <c r="D166" s="126">
        <v>1</v>
      </c>
      <c r="E166" s="112" t="s">
        <v>166</v>
      </c>
      <c r="F166" s="132" t="s">
        <v>167</v>
      </c>
      <c r="G166" s="128">
        <f>SUM(H166:I166)</f>
        <v>0</v>
      </c>
      <c r="H166" s="128"/>
      <c r="I166" s="128"/>
    </row>
    <row r="167" spans="1:9" ht="15.75">
      <c r="A167" s="117">
        <v>2620</v>
      </c>
      <c r="B167" s="138" t="s">
        <v>773</v>
      </c>
      <c r="C167" s="118">
        <v>2</v>
      </c>
      <c r="D167" s="119">
        <v>0</v>
      </c>
      <c r="E167" s="120" t="s">
        <v>168</v>
      </c>
      <c r="F167" s="121" t="s">
        <v>169</v>
      </c>
      <c r="G167" s="128"/>
      <c r="H167" s="128">
        <f>H169</f>
        <v>0</v>
      </c>
      <c r="I167" s="128">
        <f>I169</f>
        <v>0</v>
      </c>
    </row>
    <row r="168" spans="1:9" s="9" customFormat="1" ht="10.5" customHeight="1">
      <c r="A168" s="117"/>
      <c r="B168" s="105"/>
      <c r="C168" s="118"/>
      <c r="D168" s="119"/>
      <c r="E168" s="112" t="s">
        <v>639</v>
      </c>
      <c r="F168" s="121"/>
      <c r="G168" s="123"/>
      <c r="H168" s="123"/>
      <c r="I168" s="123"/>
    </row>
    <row r="169" spans="1:9" ht="15.75">
      <c r="A169" s="117">
        <v>2621</v>
      </c>
      <c r="B169" s="140" t="s">
        <v>773</v>
      </c>
      <c r="C169" s="125">
        <v>2</v>
      </c>
      <c r="D169" s="126">
        <v>1</v>
      </c>
      <c r="E169" s="112" t="s">
        <v>168</v>
      </c>
      <c r="F169" s="132" t="s">
        <v>170</v>
      </c>
      <c r="G169" s="128"/>
      <c r="H169" s="128"/>
      <c r="I169" s="128"/>
    </row>
    <row r="170" spans="1:9" ht="15.75">
      <c r="A170" s="117">
        <v>2630</v>
      </c>
      <c r="B170" s="138" t="s">
        <v>773</v>
      </c>
      <c r="C170" s="118">
        <v>3</v>
      </c>
      <c r="D170" s="119">
        <v>0</v>
      </c>
      <c r="E170" s="120" t="s">
        <v>171</v>
      </c>
      <c r="F170" s="121" t="s">
        <v>172</v>
      </c>
      <c r="G170" s="123">
        <f>G172</f>
        <v>2700</v>
      </c>
      <c r="H170" s="123">
        <f>H172</f>
        <v>0</v>
      </c>
      <c r="I170" s="123">
        <f>I172</f>
        <v>2700</v>
      </c>
    </row>
    <row r="171" spans="1:9" s="9" customFormat="1" ht="10.5" customHeight="1">
      <c r="A171" s="117"/>
      <c r="B171" s="105"/>
      <c r="C171" s="118"/>
      <c r="D171" s="119"/>
      <c r="E171" s="112" t="s">
        <v>639</v>
      </c>
      <c r="F171" s="121"/>
      <c r="G171" s="123"/>
      <c r="H171" s="123"/>
      <c r="I171" s="123"/>
    </row>
    <row r="172" spans="1:9" ht="15.75">
      <c r="A172" s="117">
        <v>2631</v>
      </c>
      <c r="B172" s="140" t="s">
        <v>773</v>
      </c>
      <c r="C172" s="125">
        <v>3</v>
      </c>
      <c r="D172" s="126">
        <v>1</v>
      </c>
      <c r="E172" s="112" t="s">
        <v>173</v>
      </c>
      <c r="F172" s="143" t="s">
        <v>174</v>
      </c>
      <c r="G172" s="128">
        <f>SUM(H172:I172)</f>
        <v>2700</v>
      </c>
      <c r="H172" s="128"/>
      <c r="I172" s="128">
        <v>2700</v>
      </c>
    </row>
    <row r="173" spans="1:9" ht="15.75">
      <c r="A173" s="117">
        <v>2640</v>
      </c>
      <c r="B173" s="138" t="s">
        <v>773</v>
      </c>
      <c r="C173" s="118">
        <v>4</v>
      </c>
      <c r="D173" s="119">
        <v>0</v>
      </c>
      <c r="E173" s="120" t="s">
        <v>175</v>
      </c>
      <c r="F173" s="121" t="s">
        <v>176</v>
      </c>
      <c r="G173" s="123">
        <f>G175</f>
        <v>2500</v>
      </c>
      <c r="H173" s="123">
        <f>H175</f>
        <v>0</v>
      </c>
      <c r="I173" s="123">
        <f>I175</f>
        <v>2500</v>
      </c>
    </row>
    <row r="174" spans="1:9" s="9" customFormat="1" ht="10.5" customHeight="1">
      <c r="A174" s="117"/>
      <c r="B174" s="105"/>
      <c r="C174" s="118"/>
      <c r="D174" s="119"/>
      <c r="E174" s="112" t="s">
        <v>639</v>
      </c>
      <c r="F174" s="121"/>
      <c r="G174" s="123"/>
      <c r="H174" s="123"/>
      <c r="I174" s="123"/>
    </row>
    <row r="175" spans="1:9" ht="15.75">
      <c r="A175" s="117">
        <v>2641</v>
      </c>
      <c r="B175" s="140" t="s">
        <v>773</v>
      </c>
      <c r="C175" s="125">
        <v>4</v>
      </c>
      <c r="D175" s="126">
        <v>1</v>
      </c>
      <c r="E175" s="112" t="s">
        <v>177</v>
      </c>
      <c r="F175" s="132" t="s">
        <v>178</v>
      </c>
      <c r="G175" s="128">
        <f>SUM(H175:I175)</f>
        <v>2500</v>
      </c>
      <c r="H175" s="128"/>
      <c r="I175" s="128">
        <v>2500</v>
      </c>
    </row>
    <row r="176" spans="1:9" ht="36">
      <c r="A176" s="117">
        <v>2650</v>
      </c>
      <c r="B176" s="138" t="s">
        <v>773</v>
      </c>
      <c r="C176" s="118">
        <v>5</v>
      </c>
      <c r="D176" s="119">
        <v>0</v>
      </c>
      <c r="E176" s="120" t="s">
        <v>182</v>
      </c>
      <c r="F176" s="121" t="s">
        <v>183</v>
      </c>
      <c r="G176" s="128"/>
      <c r="H176" s="128">
        <f>H178</f>
        <v>0</v>
      </c>
      <c r="I176" s="128">
        <f>I178</f>
        <v>0</v>
      </c>
    </row>
    <row r="177" spans="1:9" s="9" customFormat="1" ht="10.5" customHeight="1">
      <c r="A177" s="117"/>
      <c r="B177" s="105"/>
      <c r="C177" s="118"/>
      <c r="D177" s="119"/>
      <c r="E177" s="112" t="s">
        <v>639</v>
      </c>
      <c r="F177" s="121"/>
      <c r="G177" s="123"/>
      <c r="H177" s="123"/>
      <c r="I177" s="123"/>
    </row>
    <row r="178" spans="1:9" ht="36">
      <c r="A178" s="117">
        <v>2651</v>
      </c>
      <c r="B178" s="140" t="s">
        <v>773</v>
      </c>
      <c r="C178" s="125">
        <v>5</v>
      </c>
      <c r="D178" s="126">
        <v>1</v>
      </c>
      <c r="E178" s="112" t="s">
        <v>182</v>
      </c>
      <c r="F178" s="132" t="s">
        <v>184</v>
      </c>
      <c r="G178" s="128"/>
      <c r="H178" s="128"/>
      <c r="I178" s="128"/>
    </row>
    <row r="179" spans="1:9" ht="28.5">
      <c r="A179" s="117">
        <v>2660</v>
      </c>
      <c r="B179" s="138" t="s">
        <v>773</v>
      </c>
      <c r="C179" s="118">
        <v>6</v>
      </c>
      <c r="D179" s="119">
        <v>0</v>
      </c>
      <c r="E179" s="120" t="s">
        <v>185</v>
      </c>
      <c r="F179" s="137" t="s">
        <v>186</v>
      </c>
      <c r="G179" s="128"/>
      <c r="H179" s="128">
        <f>H181</f>
        <v>0</v>
      </c>
      <c r="I179" s="128">
        <f>I181</f>
        <v>0</v>
      </c>
    </row>
    <row r="180" spans="1:9" s="9" customFormat="1" ht="10.5" customHeight="1">
      <c r="A180" s="117"/>
      <c r="B180" s="105"/>
      <c r="C180" s="118"/>
      <c r="D180" s="119"/>
      <c r="E180" s="112" t="s">
        <v>639</v>
      </c>
      <c r="F180" s="121"/>
      <c r="G180" s="123"/>
      <c r="H180" s="123"/>
      <c r="I180" s="123"/>
    </row>
    <row r="181" spans="1:9" ht="28.5">
      <c r="A181" s="117">
        <v>2661</v>
      </c>
      <c r="B181" s="140" t="s">
        <v>773</v>
      </c>
      <c r="C181" s="125">
        <v>6</v>
      </c>
      <c r="D181" s="126">
        <v>1</v>
      </c>
      <c r="E181" s="112" t="s">
        <v>185</v>
      </c>
      <c r="F181" s="132" t="s">
        <v>187</v>
      </c>
      <c r="G181" s="128"/>
      <c r="H181" s="128"/>
      <c r="I181" s="128"/>
    </row>
    <row r="182" spans="1:9" s="8" customFormat="1" ht="36" customHeight="1">
      <c r="A182" s="134">
        <v>2700</v>
      </c>
      <c r="B182" s="138" t="s">
        <v>774</v>
      </c>
      <c r="C182" s="118">
        <v>0</v>
      </c>
      <c r="D182" s="119">
        <v>0</v>
      </c>
      <c r="E182" s="139" t="s">
        <v>298</v>
      </c>
      <c r="F182" s="135" t="s">
        <v>188</v>
      </c>
      <c r="G182" s="136">
        <f>H182+I182</f>
        <v>0</v>
      </c>
      <c r="H182" s="136">
        <f>SUM(H184,H189,H195,H201,H204,H207)</f>
        <v>0</v>
      </c>
      <c r="I182" s="136">
        <f>SUM(I184,I189,I195,I201,I204,I207)</f>
        <v>0</v>
      </c>
    </row>
    <row r="183" spans="1:9" ht="11.25" customHeight="1">
      <c r="A183" s="111"/>
      <c r="B183" s="105"/>
      <c r="C183" s="106"/>
      <c r="D183" s="107"/>
      <c r="E183" s="112" t="s">
        <v>638</v>
      </c>
      <c r="F183" s="113"/>
      <c r="G183" s="114"/>
      <c r="H183" s="114"/>
      <c r="I183" s="114"/>
    </row>
    <row r="184" spans="1:9" ht="15.75">
      <c r="A184" s="117">
        <v>2710</v>
      </c>
      <c r="B184" s="138" t="s">
        <v>774</v>
      </c>
      <c r="C184" s="118">
        <v>1</v>
      </c>
      <c r="D184" s="119">
        <v>0</v>
      </c>
      <c r="E184" s="120" t="s">
        <v>189</v>
      </c>
      <c r="F184" s="121" t="s">
        <v>190</v>
      </c>
      <c r="G184" s="128">
        <f>H184+I184</f>
        <v>0</v>
      </c>
      <c r="H184" s="128">
        <f>SUM(H186:H188)</f>
        <v>0</v>
      </c>
      <c r="I184" s="128">
        <f>SUM(I186:I188)</f>
        <v>0</v>
      </c>
    </row>
    <row r="185" spans="1:9" s="9" customFormat="1" ht="10.5" customHeight="1">
      <c r="A185" s="117"/>
      <c r="B185" s="105"/>
      <c r="C185" s="118"/>
      <c r="D185" s="119"/>
      <c r="E185" s="112" t="s">
        <v>639</v>
      </c>
      <c r="F185" s="121"/>
      <c r="G185" s="123"/>
      <c r="H185" s="123"/>
      <c r="I185" s="123"/>
    </row>
    <row r="186" spans="1:9" ht="15.75">
      <c r="A186" s="117">
        <v>2711</v>
      </c>
      <c r="B186" s="140" t="s">
        <v>774</v>
      </c>
      <c r="C186" s="125">
        <v>1</v>
      </c>
      <c r="D186" s="126">
        <v>1</v>
      </c>
      <c r="E186" s="112" t="s">
        <v>191</v>
      </c>
      <c r="F186" s="132" t="s">
        <v>192</v>
      </c>
      <c r="G186" s="128"/>
      <c r="H186" s="128"/>
      <c r="I186" s="128"/>
    </row>
    <row r="187" spans="1:9" ht="15.75">
      <c r="A187" s="117">
        <v>2712</v>
      </c>
      <c r="B187" s="140" t="s">
        <v>774</v>
      </c>
      <c r="C187" s="125">
        <v>1</v>
      </c>
      <c r="D187" s="126">
        <v>2</v>
      </c>
      <c r="E187" s="112" t="s">
        <v>193</v>
      </c>
      <c r="F187" s="132" t="s">
        <v>194</v>
      </c>
      <c r="G187" s="128"/>
      <c r="H187" s="128"/>
      <c r="I187" s="128"/>
    </row>
    <row r="188" spans="1:9" ht="15.75">
      <c r="A188" s="117">
        <v>2713</v>
      </c>
      <c r="B188" s="140" t="s">
        <v>774</v>
      </c>
      <c r="C188" s="125">
        <v>1</v>
      </c>
      <c r="D188" s="126">
        <v>3</v>
      </c>
      <c r="E188" s="112" t="s">
        <v>551</v>
      </c>
      <c r="F188" s="132" t="s">
        <v>195</v>
      </c>
      <c r="G188" s="128"/>
      <c r="H188" s="128"/>
      <c r="I188" s="128"/>
    </row>
    <row r="189" spans="1:9" ht="15.75">
      <c r="A189" s="117">
        <v>2720</v>
      </c>
      <c r="B189" s="138" t="s">
        <v>774</v>
      </c>
      <c r="C189" s="118">
        <v>2</v>
      </c>
      <c r="D189" s="119">
        <v>0</v>
      </c>
      <c r="E189" s="120" t="s">
        <v>775</v>
      </c>
      <c r="F189" s="121" t="s">
        <v>196</v>
      </c>
      <c r="G189" s="128">
        <f>H189+I189</f>
        <v>0</v>
      </c>
      <c r="H189" s="128">
        <f>SUM(H191:H194)</f>
        <v>0</v>
      </c>
      <c r="I189" s="128">
        <f>SUM(I191:I194)</f>
        <v>0</v>
      </c>
    </row>
    <row r="190" spans="1:9" s="9" customFormat="1" ht="10.5" customHeight="1">
      <c r="A190" s="117"/>
      <c r="B190" s="105"/>
      <c r="C190" s="118"/>
      <c r="D190" s="119"/>
      <c r="E190" s="112" t="s">
        <v>639</v>
      </c>
      <c r="F190" s="121"/>
      <c r="G190" s="123"/>
      <c r="H190" s="123"/>
      <c r="I190" s="123"/>
    </row>
    <row r="191" spans="1:9" ht="15.75">
      <c r="A191" s="117">
        <v>2721</v>
      </c>
      <c r="B191" s="140" t="s">
        <v>774</v>
      </c>
      <c r="C191" s="125">
        <v>2</v>
      </c>
      <c r="D191" s="126">
        <v>1</v>
      </c>
      <c r="E191" s="112" t="s">
        <v>197</v>
      </c>
      <c r="F191" s="132" t="s">
        <v>198</v>
      </c>
      <c r="G191" s="128"/>
      <c r="H191" s="128"/>
      <c r="I191" s="128"/>
    </row>
    <row r="192" spans="1:9" ht="20.25" customHeight="1">
      <c r="A192" s="117">
        <v>2722</v>
      </c>
      <c r="B192" s="140" t="s">
        <v>774</v>
      </c>
      <c r="C192" s="125">
        <v>2</v>
      </c>
      <c r="D192" s="126">
        <v>2</v>
      </c>
      <c r="E192" s="112" t="s">
        <v>199</v>
      </c>
      <c r="F192" s="132" t="s">
        <v>200</v>
      </c>
      <c r="G192" s="128"/>
      <c r="H192" s="128"/>
      <c r="I192" s="128"/>
    </row>
    <row r="193" spans="1:9" ht="15.75">
      <c r="A193" s="117">
        <v>2723</v>
      </c>
      <c r="B193" s="140" t="s">
        <v>774</v>
      </c>
      <c r="C193" s="125">
        <v>2</v>
      </c>
      <c r="D193" s="126">
        <v>3</v>
      </c>
      <c r="E193" s="112" t="s">
        <v>552</v>
      </c>
      <c r="F193" s="132" t="s">
        <v>201</v>
      </c>
      <c r="G193" s="128"/>
      <c r="H193" s="128"/>
      <c r="I193" s="128"/>
    </row>
    <row r="194" spans="1:9" ht="15.75">
      <c r="A194" s="117">
        <v>2724</v>
      </c>
      <c r="B194" s="140" t="s">
        <v>774</v>
      </c>
      <c r="C194" s="125">
        <v>2</v>
      </c>
      <c r="D194" s="126">
        <v>4</v>
      </c>
      <c r="E194" s="112" t="s">
        <v>202</v>
      </c>
      <c r="F194" s="132" t="s">
        <v>203</v>
      </c>
      <c r="G194" s="128"/>
      <c r="H194" s="128"/>
      <c r="I194" s="128"/>
    </row>
    <row r="195" spans="1:9" ht="15.75">
      <c r="A195" s="117">
        <v>2730</v>
      </c>
      <c r="B195" s="138" t="s">
        <v>774</v>
      </c>
      <c r="C195" s="118">
        <v>3</v>
      </c>
      <c r="D195" s="119">
        <v>0</v>
      </c>
      <c r="E195" s="120" t="s">
        <v>204</v>
      </c>
      <c r="F195" s="121" t="s">
        <v>207</v>
      </c>
      <c r="G195" s="128">
        <f>H195+I195</f>
        <v>0</v>
      </c>
      <c r="H195" s="128">
        <f>SUM(H197:H200)</f>
        <v>0</v>
      </c>
      <c r="I195" s="128">
        <f>SUM(I197:I200)</f>
        <v>0</v>
      </c>
    </row>
    <row r="196" spans="1:9" s="9" customFormat="1" ht="10.5" customHeight="1">
      <c r="A196" s="117"/>
      <c r="B196" s="105"/>
      <c r="C196" s="118"/>
      <c r="D196" s="119"/>
      <c r="E196" s="112" t="s">
        <v>639</v>
      </c>
      <c r="F196" s="121"/>
      <c r="G196" s="123"/>
      <c r="H196" s="123"/>
      <c r="I196" s="123"/>
    </row>
    <row r="197" spans="1:9" ht="15" customHeight="1">
      <c r="A197" s="117">
        <v>2731</v>
      </c>
      <c r="B197" s="140" t="s">
        <v>774</v>
      </c>
      <c r="C197" s="125">
        <v>3</v>
      </c>
      <c r="D197" s="126">
        <v>1</v>
      </c>
      <c r="E197" s="112" t="s">
        <v>208</v>
      </c>
      <c r="F197" s="127" t="s">
        <v>209</v>
      </c>
      <c r="G197" s="128"/>
      <c r="H197" s="128"/>
      <c r="I197" s="128"/>
    </row>
    <row r="198" spans="1:9" ht="18" customHeight="1">
      <c r="A198" s="117">
        <v>2732</v>
      </c>
      <c r="B198" s="140" t="s">
        <v>774</v>
      </c>
      <c r="C198" s="125">
        <v>3</v>
      </c>
      <c r="D198" s="126">
        <v>2</v>
      </c>
      <c r="E198" s="112" t="s">
        <v>210</v>
      </c>
      <c r="F198" s="127" t="s">
        <v>211</v>
      </c>
      <c r="G198" s="128"/>
      <c r="H198" s="128"/>
      <c r="I198" s="128"/>
    </row>
    <row r="199" spans="1:9" ht="16.5" customHeight="1">
      <c r="A199" s="117">
        <v>2733</v>
      </c>
      <c r="B199" s="140" t="s">
        <v>774</v>
      </c>
      <c r="C199" s="125">
        <v>3</v>
      </c>
      <c r="D199" s="126">
        <v>3</v>
      </c>
      <c r="E199" s="112" t="s">
        <v>212</v>
      </c>
      <c r="F199" s="127" t="s">
        <v>213</v>
      </c>
      <c r="G199" s="128"/>
      <c r="H199" s="128"/>
      <c r="I199" s="128"/>
    </row>
    <row r="200" spans="1:9" ht="24">
      <c r="A200" s="117">
        <v>2734</v>
      </c>
      <c r="B200" s="140" t="s">
        <v>774</v>
      </c>
      <c r="C200" s="125">
        <v>3</v>
      </c>
      <c r="D200" s="126">
        <v>4</v>
      </c>
      <c r="E200" s="112" t="s">
        <v>214</v>
      </c>
      <c r="F200" s="127" t="s">
        <v>215</v>
      </c>
      <c r="G200" s="128"/>
      <c r="H200" s="128"/>
      <c r="I200" s="128"/>
    </row>
    <row r="201" spans="1:9" ht="15.75">
      <c r="A201" s="117">
        <v>2740</v>
      </c>
      <c r="B201" s="138" t="s">
        <v>774</v>
      </c>
      <c r="C201" s="118">
        <v>4</v>
      </c>
      <c r="D201" s="119">
        <v>0</v>
      </c>
      <c r="E201" s="120" t="s">
        <v>216</v>
      </c>
      <c r="F201" s="121" t="s">
        <v>217</v>
      </c>
      <c r="G201" s="128"/>
      <c r="H201" s="128"/>
      <c r="I201" s="128"/>
    </row>
    <row r="202" spans="1:9" s="9" customFormat="1" ht="10.5" customHeight="1">
      <c r="A202" s="117"/>
      <c r="B202" s="105"/>
      <c r="C202" s="118"/>
      <c r="D202" s="119"/>
      <c r="E202" s="112" t="s">
        <v>639</v>
      </c>
      <c r="F202" s="121"/>
      <c r="G202" s="123"/>
      <c r="H202" s="123"/>
      <c r="I202" s="123"/>
    </row>
    <row r="203" spans="1:9" ht="15.75">
      <c r="A203" s="117">
        <v>2741</v>
      </c>
      <c r="B203" s="140" t="s">
        <v>774</v>
      </c>
      <c r="C203" s="125">
        <v>4</v>
      </c>
      <c r="D203" s="126">
        <v>1</v>
      </c>
      <c r="E203" s="112" t="s">
        <v>216</v>
      </c>
      <c r="F203" s="132" t="s">
        <v>218</v>
      </c>
      <c r="G203" s="128"/>
      <c r="H203" s="128"/>
      <c r="I203" s="128"/>
    </row>
    <row r="204" spans="1:9" ht="24">
      <c r="A204" s="117">
        <v>2750</v>
      </c>
      <c r="B204" s="138" t="s">
        <v>774</v>
      </c>
      <c r="C204" s="118">
        <v>5</v>
      </c>
      <c r="D204" s="119">
        <v>0</v>
      </c>
      <c r="E204" s="120" t="s">
        <v>219</v>
      </c>
      <c r="F204" s="121" t="s">
        <v>220</v>
      </c>
      <c r="G204" s="128"/>
      <c r="H204" s="128"/>
      <c r="I204" s="128"/>
    </row>
    <row r="205" spans="1:9" s="9" customFormat="1" ht="10.5" customHeight="1">
      <c r="A205" s="117"/>
      <c r="B205" s="105"/>
      <c r="C205" s="118"/>
      <c r="D205" s="119"/>
      <c r="E205" s="112" t="s">
        <v>639</v>
      </c>
      <c r="F205" s="121"/>
      <c r="G205" s="123"/>
      <c r="H205" s="123"/>
      <c r="I205" s="123"/>
    </row>
    <row r="206" spans="1:9" ht="24">
      <c r="A206" s="117">
        <v>2751</v>
      </c>
      <c r="B206" s="140" t="s">
        <v>774</v>
      </c>
      <c r="C206" s="125">
        <v>5</v>
      </c>
      <c r="D206" s="126">
        <v>1</v>
      </c>
      <c r="E206" s="112" t="s">
        <v>219</v>
      </c>
      <c r="F206" s="132" t="s">
        <v>220</v>
      </c>
      <c r="G206" s="128"/>
      <c r="H206" s="128"/>
      <c r="I206" s="128"/>
    </row>
    <row r="207" spans="1:9" ht="15.75">
      <c r="A207" s="117">
        <v>2760</v>
      </c>
      <c r="B207" s="138" t="s">
        <v>774</v>
      </c>
      <c r="C207" s="118">
        <v>6</v>
      </c>
      <c r="D207" s="119">
        <v>0</v>
      </c>
      <c r="E207" s="120" t="s">
        <v>221</v>
      </c>
      <c r="F207" s="121" t="s">
        <v>222</v>
      </c>
      <c r="G207" s="128"/>
      <c r="H207" s="128"/>
      <c r="I207" s="128"/>
    </row>
    <row r="208" spans="1:9" s="9" customFormat="1" ht="10.5" customHeight="1">
      <c r="A208" s="117"/>
      <c r="B208" s="105"/>
      <c r="C208" s="118"/>
      <c r="D208" s="119"/>
      <c r="E208" s="112" t="s">
        <v>639</v>
      </c>
      <c r="F208" s="121"/>
      <c r="G208" s="123"/>
      <c r="H208" s="123"/>
      <c r="I208" s="123"/>
    </row>
    <row r="209" spans="1:9" ht="15.75">
      <c r="A209" s="117">
        <v>2761</v>
      </c>
      <c r="B209" s="140" t="s">
        <v>774</v>
      </c>
      <c r="C209" s="125">
        <v>6</v>
      </c>
      <c r="D209" s="126">
        <v>1</v>
      </c>
      <c r="E209" s="112" t="s">
        <v>776</v>
      </c>
      <c r="F209" s="121"/>
      <c r="G209" s="128"/>
      <c r="H209" s="128"/>
      <c r="I209" s="128"/>
    </row>
    <row r="210" spans="1:9" ht="15.75">
      <c r="A210" s="117">
        <v>2762</v>
      </c>
      <c r="B210" s="140" t="s">
        <v>774</v>
      </c>
      <c r="C210" s="125">
        <v>6</v>
      </c>
      <c r="D210" s="126">
        <v>2</v>
      </c>
      <c r="E210" s="112" t="s">
        <v>221</v>
      </c>
      <c r="F210" s="132" t="s">
        <v>223</v>
      </c>
      <c r="G210" s="128"/>
      <c r="H210" s="128"/>
      <c r="I210" s="128"/>
    </row>
    <row r="211" spans="1:9" s="8" customFormat="1" ht="33.75" customHeight="1">
      <c r="A211" s="134">
        <v>2800</v>
      </c>
      <c r="B211" s="138" t="s">
        <v>777</v>
      </c>
      <c r="C211" s="118">
        <v>0</v>
      </c>
      <c r="D211" s="119">
        <v>0</v>
      </c>
      <c r="E211" s="139" t="s">
        <v>299</v>
      </c>
      <c r="F211" s="135" t="s">
        <v>225</v>
      </c>
      <c r="G211" s="141">
        <f>H211+I211</f>
        <v>0</v>
      </c>
      <c r="H211" s="141">
        <f>SUM(H213,H216,H225,H230,H235,H238)</f>
        <v>0</v>
      </c>
      <c r="I211" s="141">
        <f>SUM(I213,I216,I225,I230,I235,I238)</f>
        <v>0</v>
      </c>
    </row>
    <row r="212" spans="1:9" ht="11.25" customHeight="1">
      <c r="A212" s="111"/>
      <c r="B212" s="105"/>
      <c r="C212" s="106"/>
      <c r="D212" s="107"/>
      <c r="E212" s="112" t="s">
        <v>638</v>
      </c>
      <c r="F212" s="113"/>
      <c r="G212" s="114"/>
      <c r="H212" s="114"/>
      <c r="I212" s="114"/>
    </row>
    <row r="213" spans="1:9" ht="15.75">
      <c r="A213" s="117">
        <v>2810</v>
      </c>
      <c r="B213" s="140" t="s">
        <v>777</v>
      </c>
      <c r="C213" s="125">
        <v>1</v>
      </c>
      <c r="D213" s="126">
        <v>0</v>
      </c>
      <c r="E213" s="120" t="s">
        <v>226</v>
      </c>
      <c r="F213" s="121" t="s">
        <v>227</v>
      </c>
      <c r="G213" s="123">
        <f>H213+I213</f>
        <v>0</v>
      </c>
      <c r="H213" s="123">
        <f>H215</f>
        <v>0</v>
      </c>
      <c r="I213" s="123">
        <f>I215</f>
        <v>0</v>
      </c>
    </row>
    <row r="214" spans="1:9" s="9" customFormat="1" ht="10.5" customHeight="1">
      <c r="A214" s="117"/>
      <c r="B214" s="105"/>
      <c r="C214" s="118"/>
      <c r="D214" s="119"/>
      <c r="E214" s="112" t="s">
        <v>639</v>
      </c>
      <c r="F214" s="121"/>
      <c r="G214" s="123"/>
      <c r="H214" s="123"/>
      <c r="I214" s="123"/>
    </row>
    <row r="215" spans="1:9" ht="15.75">
      <c r="A215" s="117">
        <v>2811</v>
      </c>
      <c r="B215" s="140" t="s">
        <v>777</v>
      </c>
      <c r="C215" s="125">
        <v>1</v>
      </c>
      <c r="D215" s="126">
        <v>1</v>
      </c>
      <c r="E215" s="112" t="s">
        <v>226</v>
      </c>
      <c r="F215" s="132" t="s">
        <v>228</v>
      </c>
      <c r="G215" s="128">
        <f>SUM(H215:I215)</f>
        <v>0</v>
      </c>
      <c r="H215" s="128"/>
      <c r="I215" s="128"/>
    </row>
    <row r="216" spans="1:9" ht="15.75">
      <c r="A216" s="117">
        <v>2820</v>
      </c>
      <c r="B216" s="138" t="s">
        <v>777</v>
      </c>
      <c r="C216" s="118">
        <v>2</v>
      </c>
      <c r="D216" s="119">
        <v>0</v>
      </c>
      <c r="E216" s="120" t="s">
        <v>229</v>
      </c>
      <c r="F216" s="121" t="s">
        <v>230</v>
      </c>
      <c r="G216" s="123">
        <f>H216+I216</f>
        <v>0</v>
      </c>
      <c r="H216" s="123">
        <f>SUM(H218:H224)</f>
        <v>0</v>
      </c>
      <c r="I216" s="123">
        <f>SUM(I218:I224)</f>
        <v>0</v>
      </c>
    </row>
    <row r="217" spans="1:9" s="9" customFormat="1" ht="10.5" customHeight="1">
      <c r="A217" s="117"/>
      <c r="B217" s="105"/>
      <c r="C217" s="118"/>
      <c r="D217" s="119"/>
      <c r="E217" s="112" t="s">
        <v>639</v>
      </c>
      <c r="F217" s="121"/>
      <c r="G217" s="123"/>
      <c r="H217" s="123"/>
      <c r="I217" s="123"/>
    </row>
    <row r="218" spans="1:9" ht="15.75">
      <c r="A218" s="117">
        <v>2821</v>
      </c>
      <c r="B218" s="140" t="s">
        <v>777</v>
      </c>
      <c r="C218" s="125">
        <v>2</v>
      </c>
      <c r="D218" s="126">
        <v>1</v>
      </c>
      <c r="E218" s="112" t="s">
        <v>778</v>
      </c>
      <c r="F218" s="121"/>
      <c r="G218" s="128"/>
      <c r="H218" s="128"/>
      <c r="I218" s="128"/>
    </row>
    <row r="219" spans="1:9" ht="15.75">
      <c r="A219" s="117">
        <v>2822</v>
      </c>
      <c r="B219" s="140" t="s">
        <v>777</v>
      </c>
      <c r="C219" s="125">
        <v>2</v>
      </c>
      <c r="D219" s="126">
        <v>2</v>
      </c>
      <c r="E219" s="112" t="s">
        <v>779</v>
      </c>
      <c r="F219" s="121"/>
      <c r="G219" s="128"/>
      <c r="H219" s="128"/>
      <c r="I219" s="128"/>
    </row>
    <row r="220" spans="1:9" ht="15.75">
      <c r="A220" s="117">
        <v>2823</v>
      </c>
      <c r="B220" s="140" t="s">
        <v>777</v>
      </c>
      <c r="C220" s="125">
        <v>2</v>
      </c>
      <c r="D220" s="126">
        <v>3</v>
      </c>
      <c r="E220" s="112" t="s">
        <v>814</v>
      </c>
      <c r="F220" s="132" t="s">
        <v>231</v>
      </c>
      <c r="G220" s="128">
        <f>SUM(H220:I220)</f>
        <v>0</v>
      </c>
      <c r="H220" s="128"/>
      <c r="I220" s="128"/>
    </row>
    <row r="221" spans="1:9" ht="15.75">
      <c r="A221" s="117">
        <v>2824</v>
      </c>
      <c r="B221" s="140" t="s">
        <v>777</v>
      </c>
      <c r="C221" s="125">
        <v>2</v>
      </c>
      <c r="D221" s="126">
        <v>4</v>
      </c>
      <c r="E221" s="112" t="s">
        <v>780</v>
      </c>
      <c r="F221" s="132"/>
      <c r="G221" s="128"/>
      <c r="H221" s="128"/>
      <c r="I221" s="128"/>
    </row>
    <row r="222" spans="1:9" ht="15.75">
      <c r="A222" s="117">
        <v>2825</v>
      </c>
      <c r="B222" s="140" t="s">
        <v>777</v>
      </c>
      <c r="C222" s="125">
        <v>2</v>
      </c>
      <c r="D222" s="126">
        <v>5</v>
      </c>
      <c r="E222" s="112" t="s">
        <v>781</v>
      </c>
      <c r="F222" s="132"/>
      <c r="G222" s="128"/>
      <c r="H222" s="128"/>
      <c r="I222" s="128"/>
    </row>
    <row r="223" spans="1:9" ht="15.75">
      <c r="A223" s="117">
        <v>2826</v>
      </c>
      <c r="B223" s="140" t="s">
        <v>777</v>
      </c>
      <c r="C223" s="125">
        <v>2</v>
      </c>
      <c r="D223" s="126">
        <v>6</v>
      </c>
      <c r="E223" s="112" t="s">
        <v>782</v>
      </c>
      <c r="F223" s="132"/>
      <c r="G223" s="128"/>
      <c r="H223" s="128"/>
      <c r="I223" s="128"/>
    </row>
    <row r="224" spans="1:9" ht="24">
      <c r="A224" s="117">
        <v>2827</v>
      </c>
      <c r="B224" s="140" t="s">
        <v>777</v>
      </c>
      <c r="C224" s="125">
        <v>2</v>
      </c>
      <c r="D224" s="126">
        <v>7</v>
      </c>
      <c r="E224" s="112" t="s">
        <v>783</v>
      </c>
      <c r="F224" s="132"/>
      <c r="G224" s="128"/>
      <c r="H224" s="128"/>
      <c r="I224" s="128"/>
    </row>
    <row r="225" spans="1:9" ht="29.25" customHeight="1">
      <c r="A225" s="117">
        <v>2830</v>
      </c>
      <c r="B225" s="138" t="s">
        <v>777</v>
      </c>
      <c r="C225" s="118">
        <v>3</v>
      </c>
      <c r="D225" s="119">
        <v>0</v>
      </c>
      <c r="E225" s="120" t="s">
        <v>232</v>
      </c>
      <c r="F225" s="137" t="s">
        <v>233</v>
      </c>
      <c r="G225" s="128">
        <f>H225+I225</f>
        <v>0</v>
      </c>
      <c r="H225" s="128">
        <f>SUM(H227:H229)</f>
        <v>0</v>
      </c>
      <c r="I225" s="128">
        <f>SUM(I227:I229)</f>
        <v>0</v>
      </c>
    </row>
    <row r="226" spans="1:9" s="9" customFormat="1" ht="10.5" customHeight="1">
      <c r="A226" s="117"/>
      <c r="B226" s="105"/>
      <c r="C226" s="118"/>
      <c r="D226" s="119"/>
      <c r="E226" s="112" t="s">
        <v>639</v>
      </c>
      <c r="F226" s="121"/>
      <c r="G226" s="123"/>
      <c r="H226" s="123"/>
      <c r="I226" s="123"/>
    </row>
    <row r="227" spans="1:9" ht="15.75">
      <c r="A227" s="117">
        <v>2831</v>
      </c>
      <c r="B227" s="140" t="s">
        <v>777</v>
      </c>
      <c r="C227" s="125">
        <v>3</v>
      </c>
      <c r="D227" s="126">
        <v>1</v>
      </c>
      <c r="E227" s="112" t="s">
        <v>815</v>
      </c>
      <c r="F227" s="137"/>
      <c r="G227" s="128"/>
      <c r="H227" s="128"/>
      <c r="I227" s="128"/>
    </row>
    <row r="228" spans="1:9" ht="15.75">
      <c r="A228" s="117">
        <v>2832</v>
      </c>
      <c r="B228" s="140" t="s">
        <v>777</v>
      </c>
      <c r="C228" s="125">
        <v>3</v>
      </c>
      <c r="D228" s="126">
        <v>2</v>
      </c>
      <c r="E228" s="112" t="s">
        <v>826</v>
      </c>
      <c r="F228" s="137"/>
      <c r="G228" s="128"/>
      <c r="H228" s="128"/>
      <c r="I228" s="128"/>
    </row>
    <row r="229" spans="1:9" ht="15.75">
      <c r="A229" s="117">
        <v>2833</v>
      </c>
      <c r="B229" s="140" t="s">
        <v>777</v>
      </c>
      <c r="C229" s="125">
        <v>3</v>
      </c>
      <c r="D229" s="126">
        <v>3</v>
      </c>
      <c r="E229" s="112" t="s">
        <v>827</v>
      </c>
      <c r="F229" s="132" t="s">
        <v>234</v>
      </c>
      <c r="G229" s="128"/>
      <c r="H229" s="128"/>
      <c r="I229" s="128"/>
    </row>
    <row r="230" spans="1:9" ht="14.25" customHeight="1">
      <c r="A230" s="117">
        <v>2840</v>
      </c>
      <c r="B230" s="138" t="s">
        <v>777</v>
      </c>
      <c r="C230" s="118">
        <v>4</v>
      </c>
      <c r="D230" s="119">
        <v>0</v>
      </c>
      <c r="E230" s="120" t="s">
        <v>828</v>
      </c>
      <c r="F230" s="137" t="s">
        <v>235</v>
      </c>
      <c r="G230" s="128">
        <f>H230+I230</f>
        <v>0</v>
      </c>
      <c r="H230" s="128">
        <f>SUM(H232:H234)</f>
        <v>0</v>
      </c>
      <c r="I230" s="128">
        <f>SUM(I232:I234)</f>
        <v>0</v>
      </c>
    </row>
    <row r="231" spans="1:9" s="9" customFormat="1" ht="10.5" customHeight="1">
      <c r="A231" s="117"/>
      <c r="B231" s="105"/>
      <c r="C231" s="118"/>
      <c r="D231" s="119"/>
      <c r="E231" s="112" t="s">
        <v>639</v>
      </c>
      <c r="F231" s="121"/>
      <c r="G231" s="123"/>
      <c r="H231" s="123"/>
      <c r="I231" s="123"/>
    </row>
    <row r="232" spans="1:9" ht="14.25" customHeight="1">
      <c r="A232" s="117">
        <v>2841</v>
      </c>
      <c r="B232" s="140" t="s">
        <v>777</v>
      </c>
      <c r="C232" s="125">
        <v>4</v>
      </c>
      <c r="D232" s="126">
        <v>1</v>
      </c>
      <c r="E232" s="112" t="s">
        <v>829</v>
      </c>
      <c r="F232" s="137"/>
      <c r="G232" s="128"/>
      <c r="H232" s="128"/>
      <c r="I232" s="128"/>
    </row>
    <row r="233" spans="1:9" ht="29.25" customHeight="1">
      <c r="A233" s="117">
        <v>2842</v>
      </c>
      <c r="B233" s="140" t="s">
        <v>777</v>
      </c>
      <c r="C233" s="125">
        <v>4</v>
      </c>
      <c r="D233" s="126">
        <v>2</v>
      </c>
      <c r="E233" s="112" t="s">
        <v>830</v>
      </c>
      <c r="F233" s="137"/>
      <c r="G233" s="128"/>
      <c r="H233" s="128"/>
      <c r="I233" s="128"/>
    </row>
    <row r="234" spans="1:9" ht="15.75">
      <c r="A234" s="117">
        <v>2843</v>
      </c>
      <c r="B234" s="140" t="s">
        <v>777</v>
      </c>
      <c r="C234" s="125">
        <v>4</v>
      </c>
      <c r="D234" s="126">
        <v>3</v>
      </c>
      <c r="E234" s="112" t="s">
        <v>828</v>
      </c>
      <c r="F234" s="132" t="s">
        <v>236</v>
      </c>
      <c r="G234" s="128"/>
      <c r="H234" s="128"/>
      <c r="I234" s="128"/>
    </row>
    <row r="235" spans="1:9" ht="26.25" customHeight="1">
      <c r="A235" s="117">
        <v>2850</v>
      </c>
      <c r="B235" s="138" t="s">
        <v>777</v>
      </c>
      <c r="C235" s="118">
        <v>5</v>
      </c>
      <c r="D235" s="119">
        <v>0</v>
      </c>
      <c r="E235" s="144" t="s">
        <v>237</v>
      </c>
      <c r="F235" s="137" t="s">
        <v>238</v>
      </c>
      <c r="G235" s="128">
        <f>H235+I235</f>
        <v>0</v>
      </c>
      <c r="H235" s="128">
        <f>H237</f>
        <v>0</v>
      </c>
      <c r="I235" s="128">
        <f>I237</f>
        <v>0</v>
      </c>
    </row>
    <row r="236" spans="1:9" s="9" customFormat="1" ht="10.5" customHeight="1">
      <c r="A236" s="117"/>
      <c r="B236" s="105"/>
      <c r="C236" s="118"/>
      <c r="D236" s="119"/>
      <c r="E236" s="112" t="s">
        <v>639</v>
      </c>
      <c r="F236" s="121"/>
      <c r="G236" s="123"/>
      <c r="H236" s="123"/>
      <c r="I236" s="123"/>
    </row>
    <row r="237" spans="1:9" ht="24" customHeight="1">
      <c r="A237" s="117">
        <v>2851</v>
      </c>
      <c r="B237" s="138" t="s">
        <v>777</v>
      </c>
      <c r="C237" s="118">
        <v>5</v>
      </c>
      <c r="D237" s="119">
        <v>1</v>
      </c>
      <c r="E237" s="145" t="s">
        <v>237</v>
      </c>
      <c r="F237" s="132" t="s">
        <v>239</v>
      </c>
      <c r="G237" s="128"/>
      <c r="H237" s="128"/>
      <c r="I237" s="128"/>
    </row>
    <row r="238" spans="1:9" ht="27" customHeight="1">
      <c r="A238" s="117">
        <v>2860</v>
      </c>
      <c r="B238" s="138" t="s">
        <v>777</v>
      </c>
      <c r="C238" s="118">
        <v>6</v>
      </c>
      <c r="D238" s="119">
        <v>0</v>
      </c>
      <c r="E238" s="144" t="s">
        <v>240</v>
      </c>
      <c r="F238" s="137" t="s">
        <v>434</v>
      </c>
      <c r="G238" s="123">
        <f>H238+I238</f>
        <v>0</v>
      </c>
      <c r="H238" s="123">
        <f>H240</f>
        <v>0</v>
      </c>
      <c r="I238" s="123">
        <f>I240</f>
        <v>0</v>
      </c>
    </row>
    <row r="239" spans="1:9" s="9" customFormat="1" ht="10.5" customHeight="1">
      <c r="A239" s="117"/>
      <c r="B239" s="105"/>
      <c r="C239" s="118"/>
      <c r="D239" s="119"/>
      <c r="E239" s="112" t="s">
        <v>639</v>
      </c>
      <c r="F239" s="121"/>
      <c r="G239" s="123"/>
      <c r="H239" s="123"/>
      <c r="I239" s="123"/>
    </row>
    <row r="240" spans="1:9" ht="17.25" customHeight="1">
      <c r="A240" s="117">
        <v>2861</v>
      </c>
      <c r="B240" s="140" t="s">
        <v>777</v>
      </c>
      <c r="C240" s="125">
        <v>6</v>
      </c>
      <c r="D240" s="126">
        <v>1</v>
      </c>
      <c r="E240" s="145" t="s">
        <v>240</v>
      </c>
      <c r="F240" s="132" t="s">
        <v>435</v>
      </c>
      <c r="G240" s="128">
        <f>SUM(H240:I240)</f>
        <v>0</v>
      </c>
      <c r="H240" s="128"/>
      <c r="I240" s="128"/>
    </row>
    <row r="241" spans="1:9" s="8" customFormat="1" ht="44.25" customHeight="1">
      <c r="A241" s="134">
        <v>2900</v>
      </c>
      <c r="B241" s="138" t="s">
        <v>784</v>
      </c>
      <c r="C241" s="118">
        <v>0</v>
      </c>
      <c r="D241" s="119">
        <v>0</v>
      </c>
      <c r="E241" s="139" t="s">
        <v>300</v>
      </c>
      <c r="F241" s="135" t="s">
        <v>436</v>
      </c>
      <c r="G241" s="141">
        <f>H241+I241</f>
        <v>0</v>
      </c>
      <c r="H241" s="141">
        <f>SUM(H243,H247,H251,H255,H259,H263,H266,H269)</f>
        <v>0</v>
      </c>
      <c r="I241" s="141">
        <f>SUM(I243,I247,I251,I255,I259,I263,I266,I269)</f>
        <v>0</v>
      </c>
    </row>
    <row r="242" spans="1:9" ht="11.25" customHeight="1">
      <c r="A242" s="111"/>
      <c r="B242" s="105"/>
      <c r="C242" s="106"/>
      <c r="D242" s="107"/>
      <c r="E242" s="112" t="s">
        <v>638</v>
      </c>
      <c r="F242" s="113"/>
      <c r="G242" s="114"/>
      <c r="H242" s="114"/>
      <c r="I242" s="114"/>
    </row>
    <row r="243" spans="1:9" ht="15.75">
      <c r="A243" s="117">
        <v>2910</v>
      </c>
      <c r="B243" s="138" t="s">
        <v>784</v>
      </c>
      <c r="C243" s="118">
        <v>1</v>
      </c>
      <c r="D243" s="119">
        <v>0</v>
      </c>
      <c r="E243" s="120" t="s">
        <v>819</v>
      </c>
      <c r="F243" s="121" t="s">
        <v>437</v>
      </c>
      <c r="G243" s="123">
        <f>H243+I243</f>
        <v>0</v>
      </c>
      <c r="H243" s="123">
        <f>SUM(H245:H246)</f>
        <v>0</v>
      </c>
      <c r="I243" s="123">
        <f>SUM(I245:I246)</f>
        <v>0</v>
      </c>
    </row>
    <row r="244" spans="1:9" s="9" customFormat="1" ht="10.5" customHeight="1">
      <c r="A244" s="117"/>
      <c r="B244" s="105"/>
      <c r="C244" s="118"/>
      <c r="D244" s="119"/>
      <c r="E244" s="112" t="s">
        <v>639</v>
      </c>
      <c r="F244" s="121"/>
      <c r="G244" s="123"/>
      <c r="H244" s="123"/>
      <c r="I244" s="123"/>
    </row>
    <row r="245" spans="1:9" ht="15.75">
      <c r="A245" s="117">
        <v>2911</v>
      </c>
      <c r="B245" s="140" t="s">
        <v>784</v>
      </c>
      <c r="C245" s="125">
        <v>1</v>
      </c>
      <c r="D245" s="126">
        <v>1</v>
      </c>
      <c r="E245" s="112" t="s">
        <v>438</v>
      </c>
      <c r="F245" s="132" t="s">
        <v>439</v>
      </c>
      <c r="G245" s="128">
        <f>SUM(H245:I245)</f>
        <v>0</v>
      </c>
      <c r="H245" s="128"/>
      <c r="I245" s="128"/>
    </row>
    <row r="246" spans="1:9" ht="15.75">
      <c r="A246" s="117">
        <v>2912</v>
      </c>
      <c r="B246" s="140" t="s">
        <v>784</v>
      </c>
      <c r="C246" s="125">
        <v>1</v>
      </c>
      <c r="D246" s="126">
        <v>2</v>
      </c>
      <c r="E246" s="112" t="s">
        <v>785</v>
      </c>
      <c r="F246" s="132" t="s">
        <v>440</v>
      </c>
      <c r="G246" s="128"/>
      <c r="H246" s="128"/>
      <c r="I246" s="128"/>
    </row>
    <row r="247" spans="1:9" ht="15.75">
      <c r="A247" s="117">
        <v>2920</v>
      </c>
      <c r="B247" s="138" t="s">
        <v>784</v>
      </c>
      <c r="C247" s="118">
        <v>2</v>
      </c>
      <c r="D247" s="119">
        <v>0</v>
      </c>
      <c r="E247" s="120" t="s">
        <v>786</v>
      </c>
      <c r="F247" s="121" t="s">
        <v>441</v>
      </c>
      <c r="G247" s="128">
        <f>H247+I247</f>
        <v>0</v>
      </c>
      <c r="H247" s="128">
        <f>SUM(H249:H250)</f>
        <v>0</v>
      </c>
      <c r="I247" s="128">
        <f>SUM(I249:I250)</f>
        <v>0</v>
      </c>
    </row>
    <row r="248" spans="1:9" s="9" customFormat="1" ht="10.5" customHeight="1">
      <c r="A248" s="117"/>
      <c r="B248" s="105"/>
      <c r="C248" s="118"/>
      <c r="D248" s="119"/>
      <c r="E248" s="112" t="s">
        <v>639</v>
      </c>
      <c r="F248" s="121"/>
      <c r="G248" s="123"/>
      <c r="H248" s="123"/>
      <c r="I248" s="123"/>
    </row>
    <row r="249" spans="1:9" ht="15.75">
      <c r="A249" s="117">
        <v>2921</v>
      </c>
      <c r="B249" s="140" t="s">
        <v>784</v>
      </c>
      <c r="C249" s="125">
        <v>2</v>
      </c>
      <c r="D249" s="126">
        <v>1</v>
      </c>
      <c r="E249" s="112" t="s">
        <v>787</v>
      </c>
      <c r="F249" s="132" t="s">
        <v>442</v>
      </c>
      <c r="G249" s="128"/>
      <c r="H249" s="128"/>
      <c r="I249" s="128"/>
    </row>
    <row r="250" spans="1:9" ht="15.75">
      <c r="A250" s="117">
        <v>2922</v>
      </c>
      <c r="B250" s="140" t="s">
        <v>784</v>
      </c>
      <c r="C250" s="125">
        <v>2</v>
      </c>
      <c r="D250" s="126">
        <v>2</v>
      </c>
      <c r="E250" s="112" t="s">
        <v>788</v>
      </c>
      <c r="F250" s="132" t="s">
        <v>443</v>
      </c>
      <c r="G250" s="128"/>
      <c r="H250" s="128"/>
      <c r="I250" s="128"/>
    </row>
    <row r="251" spans="1:9" ht="24">
      <c r="A251" s="117">
        <v>2930</v>
      </c>
      <c r="B251" s="138" t="s">
        <v>784</v>
      </c>
      <c r="C251" s="118">
        <v>3</v>
      </c>
      <c r="D251" s="119">
        <v>0</v>
      </c>
      <c r="E251" s="120" t="s">
        <v>789</v>
      </c>
      <c r="F251" s="121" t="s">
        <v>444</v>
      </c>
      <c r="G251" s="128">
        <f>H251+I251</f>
        <v>0</v>
      </c>
      <c r="H251" s="128">
        <f>SUM(H253:H254)</f>
        <v>0</v>
      </c>
      <c r="I251" s="128">
        <f>SUM(I253:I254)</f>
        <v>0</v>
      </c>
    </row>
    <row r="252" spans="1:9" s="9" customFormat="1" ht="10.5" customHeight="1">
      <c r="A252" s="117"/>
      <c r="B252" s="105"/>
      <c r="C252" s="118"/>
      <c r="D252" s="119"/>
      <c r="E252" s="112" t="s">
        <v>639</v>
      </c>
      <c r="F252" s="121"/>
      <c r="G252" s="123"/>
      <c r="H252" s="123"/>
      <c r="I252" s="123"/>
    </row>
    <row r="253" spans="1:9" ht="24">
      <c r="A253" s="117">
        <v>2931</v>
      </c>
      <c r="B253" s="140" t="s">
        <v>784</v>
      </c>
      <c r="C253" s="125">
        <v>3</v>
      </c>
      <c r="D253" s="126">
        <v>1</v>
      </c>
      <c r="E253" s="112" t="s">
        <v>790</v>
      </c>
      <c r="F253" s="132" t="s">
        <v>445</v>
      </c>
      <c r="G253" s="128"/>
      <c r="H253" s="128"/>
      <c r="I253" s="128"/>
    </row>
    <row r="254" spans="1:9" ht="15.75">
      <c r="A254" s="117">
        <v>2932</v>
      </c>
      <c r="B254" s="140" t="s">
        <v>784</v>
      </c>
      <c r="C254" s="125">
        <v>3</v>
      </c>
      <c r="D254" s="126">
        <v>2</v>
      </c>
      <c r="E254" s="112" t="s">
        <v>791</v>
      </c>
      <c r="F254" s="132"/>
      <c r="G254" s="128"/>
      <c r="H254" s="128"/>
      <c r="I254" s="128"/>
    </row>
    <row r="255" spans="1:9" ht="15.75">
      <c r="A255" s="117">
        <v>2940</v>
      </c>
      <c r="B255" s="138" t="s">
        <v>784</v>
      </c>
      <c r="C255" s="118">
        <v>4</v>
      </c>
      <c r="D255" s="119">
        <v>0</v>
      </c>
      <c r="E255" s="120" t="s">
        <v>446</v>
      </c>
      <c r="F255" s="121" t="s">
        <v>447</v>
      </c>
      <c r="G255" s="128">
        <f>H255+I255</f>
        <v>0</v>
      </c>
      <c r="H255" s="128">
        <f>SUM(H257:H258)</f>
        <v>0</v>
      </c>
      <c r="I255" s="128">
        <f>SUM(I257:I258)</f>
        <v>0</v>
      </c>
    </row>
    <row r="256" spans="1:9" s="9" customFormat="1" ht="10.5" customHeight="1">
      <c r="A256" s="117"/>
      <c r="B256" s="105"/>
      <c r="C256" s="118"/>
      <c r="D256" s="119"/>
      <c r="E256" s="112" t="s">
        <v>639</v>
      </c>
      <c r="F256" s="121"/>
      <c r="G256" s="123"/>
      <c r="H256" s="123"/>
      <c r="I256" s="123"/>
    </row>
    <row r="257" spans="1:9" ht="15.75">
      <c r="A257" s="117">
        <v>2941</v>
      </c>
      <c r="B257" s="140" t="s">
        <v>784</v>
      </c>
      <c r="C257" s="125">
        <v>4</v>
      </c>
      <c r="D257" s="126">
        <v>1</v>
      </c>
      <c r="E257" s="112" t="s">
        <v>792</v>
      </c>
      <c r="F257" s="132" t="s">
        <v>448</v>
      </c>
      <c r="G257" s="128"/>
      <c r="H257" s="128"/>
      <c r="I257" s="128"/>
    </row>
    <row r="258" spans="1:9" ht="15.75">
      <c r="A258" s="117">
        <v>2942</v>
      </c>
      <c r="B258" s="140" t="s">
        <v>784</v>
      </c>
      <c r="C258" s="125">
        <v>4</v>
      </c>
      <c r="D258" s="126">
        <v>2</v>
      </c>
      <c r="E258" s="112" t="s">
        <v>793</v>
      </c>
      <c r="F258" s="132" t="s">
        <v>449</v>
      </c>
      <c r="G258" s="128"/>
      <c r="H258" s="128"/>
      <c r="I258" s="128"/>
    </row>
    <row r="259" spans="1:9" ht="15.75">
      <c r="A259" s="117">
        <v>2950</v>
      </c>
      <c r="B259" s="138" t="s">
        <v>784</v>
      </c>
      <c r="C259" s="118">
        <v>5</v>
      </c>
      <c r="D259" s="119">
        <v>0</v>
      </c>
      <c r="E259" s="120" t="s">
        <v>450</v>
      </c>
      <c r="F259" s="121" t="s">
        <v>451</v>
      </c>
      <c r="G259" s="123">
        <f>H259+I259</f>
        <v>0</v>
      </c>
      <c r="H259" s="123">
        <f>SUM(H261:H262)</f>
        <v>0</v>
      </c>
      <c r="I259" s="123">
        <f>SUM(I261:I262)</f>
        <v>0</v>
      </c>
    </row>
    <row r="260" spans="1:9" s="9" customFormat="1" ht="10.5" customHeight="1">
      <c r="A260" s="117"/>
      <c r="B260" s="105"/>
      <c r="C260" s="118"/>
      <c r="D260" s="119"/>
      <c r="E260" s="112" t="s">
        <v>639</v>
      </c>
      <c r="F260" s="121"/>
      <c r="G260" s="123"/>
      <c r="H260" s="123"/>
      <c r="I260" s="123"/>
    </row>
    <row r="261" spans="1:9" ht="15.75">
      <c r="A261" s="117">
        <v>2951</v>
      </c>
      <c r="B261" s="140" t="s">
        <v>784</v>
      </c>
      <c r="C261" s="125">
        <v>5</v>
      </c>
      <c r="D261" s="126">
        <v>1</v>
      </c>
      <c r="E261" s="112" t="s">
        <v>794</v>
      </c>
      <c r="F261" s="121"/>
      <c r="G261" s="128">
        <f>SUM(H261:I261)</f>
        <v>0</v>
      </c>
      <c r="H261" s="128"/>
      <c r="I261" s="128"/>
    </row>
    <row r="262" spans="1:9" ht="15.75">
      <c r="A262" s="117">
        <v>2952</v>
      </c>
      <c r="B262" s="140" t="s">
        <v>784</v>
      </c>
      <c r="C262" s="125">
        <v>5</v>
      </c>
      <c r="D262" s="126">
        <v>2</v>
      </c>
      <c r="E262" s="112" t="s">
        <v>795</v>
      </c>
      <c r="F262" s="132" t="s">
        <v>452</v>
      </c>
      <c r="G262" s="128"/>
      <c r="H262" s="128"/>
      <c r="I262" s="128"/>
    </row>
    <row r="263" spans="1:9" ht="15.75">
      <c r="A263" s="117">
        <v>2960</v>
      </c>
      <c r="B263" s="138" t="s">
        <v>784</v>
      </c>
      <c r="C263" s="118">
        <v>6</v>
      </c>
      <c r="D263" s="119">
        <v>0</v>
      </c>
      <c r="E263" s="120" t="s">
        <v>453</v>
      </c>
      <c r="F263" s="121" t="s">
        <v>454</v>
      </c>
      <c r="G263" s="128">
        <f>H263+I263</f>
        <v>0</v>
      </c>
      <c r="H263" s="128">
        <f>H265</f>
        <v>0</v>
      </c>
      <c r="I263" s="128">
        <f>I265</f>
        <v>0</v>
      </c>
    </row>
    <row r="264" spans="1:9" s="9" customFormat="1" ht="10.5" customHeight="1">
      <c r="A264" s="117"/>
      <c r="B264" s="105"/>
      <c r="C264" s="118"/>
      <c r="D264" s="119"/>
      <c r="E264" s="112" t="s">
        <v>639</v>
      </c>
      <c r="F264" s="121"/>
      <c r="G264" s="123"/>
      <c r="H264" s="123"/>
      <c r="I264" s="123"/>
    </row>
    <row r="265" spans="1:9" ht="15.75">
      <c r="A265" s="117">
        <v>2961</v>
      </c>
      <c r="B265" s="140" t="s">
        <v>784</v>
      </c>
      <c r="C265" s="125">
        <v>6</v>
      </c>
      <c r="D265" s="126">
        <v>1</v>
      </c>
      <c r="E265" s="112" t="s">
        <v>453</v>
      </c>
      <c r="F265" s="132" t="s">
        <v>455</v>
      </c>
      <c r="G265" s="128"/>
      <c r="H265" s="128"/>
      <c r="I265" s="128"/>
    </row>
    <row r="266" spans="1:9" ht="24">
      <c r="A266" s="117">
        <v>2970</v>
      </c>
      <c r="B266" s="138" t="s">
        <v>784</v>
      </c>
      <c r="C266" s="118">
        <v>7</v>
      </c>
      <c r="D266" s="119">
        <v>0</v>
      </c>
      <c r="E266" s="120" t="s">
        <v>456</v>
      </c>
      <c r="F266" s="121" t="s">
        <v>457</v>
      </c>
      <c r="G266" s="128">
        <f>H266+I266</f>
        <v>0</v>
      </c>
      <c r="H266" s="128">
        <f>H268</f>
        <v>0</v>
      </c>
      <c r="I266" s="128">
        <f>I268</f>
        <v>0</v>
      </c>
    </row>
    <row r="267" spans="1:9" s="9" customFormat="1" ht="10.5" customHeight="1">
      <c r="A267" s="117"/>
      <c r="B267" s="105"/>
      <c r="C267" s="118"/>
      <c r="D267" s="119"/>
      <c r="E267" s="112" t="s">
        <v>639</v>
      </c>
      <c r="F267" s="121"/>
      <c r="G267" s="123"/>
      <c r="H267" s="123"/>
      <c r="I267" s="123"/>
    </row>
    <row r="268" spans="1:9" ht="24">
      <c r="A268" s="117">
        <v>2971</v>
      </c>
      <c r="B268" s="140" t="s">
        <v>784</v>
      </c>
      <c r="C268" s="125">
        <v>7</v>
      </c>
      <c r="D268" s="126">
        <v>1</v>
      </c>
      <c r="E268" s="112" t="s">
        <v>456</v>
      </c>
      <c r="F268" s="132" t="s">
        <v>457</v>
      </c>
      <c r="G268" s="128"/>
      <c r="H268" s="128"/>
      <c r="I268" s="128"/>
    </row>
    <row r="269" spans="1:9" ht="15.75">
      <c r="A269" s="117">
        <v>2980</v>
      </c>
      <c r="B269" s="138" t="s">
        <v>784</v>
      </c>
      <c r="C269" s="118">
        <v>8</v>
      </c>
      <c r="D269" s="119">
        <v>0</v>
      </c>
      <c r="E269" s="120" t="s">
        <v>458</v>
      </c>
      <c r="F269" s="121" t="s">
        <v>459</v>
      </c>
      <c r="G269" s="128">
        <f>H269+I269</f>
        <v>0</v>
      </c>
      <c r="H269" s="128">
        <f>H271</f>
        <v>0</v>
      </c>
      <c r="I269" s="128">
        <f>I271</f>
        <v>0</v>
      </c>
    </row>
    <row r="270" spans="1:9" s="9" customFormat="1" ht="10.5" customHeight="1">
      <c r="A270" s="117"/>
      <c r="B270" s="105"/>
      <c r="C270" s="118"/>
      <c r="D270" s="119"/>
      <c r="E270" s="112" t="s">
        <v>639</v>
      </c>
      <c r="F270" s="121"/>
      <c r="G270" s="123"/>
      <c r="H270" s="123"/>
      <c r="I270" s="123"/>
    </row>
    <row r="271" spans="1:9" ht="15.75">
      <c r="A271" s="117">
        <v>2981</v>
      </c>
      <c r="B271" s="140" t="s">
        <v>784</v>
      </c>
      <c r="C271" s="125">
        <v>8</v>
      </c>
      <c r="D271" s="126">
        <v>1</v>
      </c>
      <c r="E271" s="112" t="s">
        <v>458</v>
      </c>
      <c r="F271" s="132" t="s">
        <v>460</v>
      </c>
      <c r="G271" s="128"/>
      <c r="H271" s="128"/>
      <c r="I271" s="128"/>
    </row>
    <row r="272" spans="1:9" s="8" customFormat="1" ht="42" customHeight="1">
      <c r="A272" s="134">
        <v>3000</v>
      </c>
      <c r="B272" s="138" t="s">
        <v>797</v>
      </c>
      <c r="C272" s="118">
        <v>0</v>
      </c>
      <c r="D272" s="119">
        <v>0</v>
      </c>
      <c r="E272" s="139" t="s">
        <v>301</v>
      </c>
      <c r="F272" s="135" t="s">
        <v>461</v>
      </c>
      <c r="G272" s="141">
        <f>H272+I272</f>
        <v>500</v>
      </c>
      <c r="H272" s="141">
        <f>SUM(H274,H278,H281,H284,H287,H290,H293,H296,H300)</f>
        <v>500</v>
      </c>
      <c r="I272" s="141">
        <f>SUM(I274,I278,I281,I284,I287,I290,I293,I296,I300)</f>
        <v>0</v>
      </c>
    </row>
    <row r="273" spans="1:9" ht="11.25" customHeight="1">
      <c r="A273" s="111"/>
      <c r="B273" s="105"/>
      <c r="C273" s="106"/>
      <c r="D273" s="107"/>
      <c r="E273" s="112" t="s">
        <v>638</v>
      </c>
      <c r="F273" s="113"/>
      <c r="G273" s="114"/>
      <c r="H273" s="114"/>
      <c r="I273" s="114"/>
    </row>
    <row r="274" spans="1:9" ht="15.75">
      <c r="A274" s="117">
        <v>3010</v>
      </c>
      <c r="B274" s="138" t="s">
        <v>797</v>
      </c>
      <c r="C274" s="118">
        <v>1</v>
      </c>
      <c r="D274" s="119">
        <v>0</v>
      </c>
      <c r="E274" s="120" t="s">
        <v>796</v>
      </c>
      <c r="F274" s="121" t="s">
        <v>462</v>
      </c>
      <c r="G274" s="128">
        <f>H274+I274</f>
        <v>0</v>
      </c>
      <c r="H274" s="128">
        <f>SUM(H276:H277)</f>
        <v>0</v>
      </c>
      <c r="I274" s="128">
        <f>SUM(I276:I277)</f>
        <v>0</v>
      </c>
    </row>
    <row r="275" spans="1:9" s="9" customFormat="1" ht="10.5" customHeight="1">
      <c r="A275" s="117"/>
      <c r="B275" s="105"/>
      <c r="C275" s="118"/>
      <c r="D275" s="119"/>
      <c r="E275" s="112" t="s">
        <v>639</v>
      </c>
      <c r="F275" s="121"/>
      <c r="G275" s="123"/>
      <c r="H275" s="123"/>
      <c r="I275" s="123"/>
    </row>
    <row r="276" spans="1:9" ht="15.75">
      <c r="A276" s="117">
        <v>3011</v>
      </c>
      <c r="B276" s="140" t="s">
        <v>797</v>
      </c>
      <c r="C276" s="125">
        <v>1</v>
      </c>
      <c r="D276" s="126">
        <v>1</v>
      </c>
      <c r="E276" s="112" t="s">
        <v>463</v>
      </c>
      <c r="F276" s="132" t="s">
        <v>464</v>
      </c>
      <c r="G276" s="128"/>
      <c r="H276" s="128"/>
      <c r="I276" s="128"/>
    </row>
    <row r="277" spans="1:9" ht="15.75">
      <c r="A277" s="117">
        <v>3012</v>
      </c>
      <c r="B277" s="140" t="s">
        <v>797</v>
      </c>
      <c r="C277" s="125">
        <v>1</v>
      </c>
      <c r="D277" s="126">
        <v>2</v>
      </c>
      <c r="E277" s="112" t="s">
        <v>465</v>
      </c>
      <c r="F277" s="132" t="s">
        <v>466</v>
      </c>
      <c r="G277" s="128"/>
      <c r="H277" s="128"/>
      <c r="I277" s="128"/>
    </row>
    <row r="278" spans="1:9" ht="15.75">
      <c r="A278" s="117">
        <v>3020</v>
      </c>
      <c r="B278" s="138" t="s">
        <v>797</v>
      </c>
      <c r="C278" s="118">
        <v>2</v>
      </c>
      <c r="D278" s="119">
        <v>0</v>
      </c>
      <c r="E278" s="120" t="s">
        <v>467</v>
      </c>
      <c r="F278" s="121" t="s">
        <v>468</v>
      </c>
      <c r="G278" s="128">
        <f>H278+I278</f>
        <v>0</v>
      </c>
      <c r="H278" s="128">
        <f>H280</f>
        <v>0</v>
      </c>
      <c r="I278" s="128">
        <f>I280</f>
        <v>0</v>
      </c>
    </row>
    <row r="279" spans="1:9" s="9" customFormat="1" ht="10.5" customHeight="1">
      <c r="A279" s="117"/>
      <c r="B279" s="105"/>
      <c r="C279" s="118"/>
      <c r="D279" s="119"/>
      <c r="E279" s="112" t="s">
        <v>639</v>
      </c>
      <c r="F279" s="121"/>
      <c r="G279" s="123"/>
      <c r="H279" s="123"/>
      <c r="I279" s="123"/>
    </row>
    <row r="280" spans="1:9" ht="15.75">
      <c r="A280" s="117">
        <v>3021</v>
      </c>
      <c r="B280" s="140" t="s">
        <v>797</v>
      </c>
      <c r="C280" s="125">
        <v>2</v>
      </c>
      <c r="D280" s="126">
        <v>1</v>
      </c>
      <c r="E280" s="112" t="s">
        <v>467</v>
      </c>
      <c r="F280" s="132" t="s">
        <v>469</v>
      </c>
      <c r="G280" s="128"/>
      <c r="H280" s="128"/>
      <c r="I280" s="128"/>
    </row>
    <row r="281" spans="1:9" ht="15.75">
      <c r="A281" s="117">
        <v>3030</v>
      </c>
      <c r="B281" s="138" t="s">
        <v>797</v>
      </c>
      <c r="C281" s="118">
        <v>3</v>
      </c>
      <c r="D281" s="119">
        <v>0</v>
      </c>
      <c r="E281" s="120" t="s">
        <v>470</v>
      </c>
      <c r="F281" s="121" t="s">
        <v>471</v>
      </c>
      <c r="G281" s="123">
        <f>H281+I281</f>
        <v>0</v>
      </c>
      <c r="H281" s="123">
        <f>H283</f>
        <v>0</v>
      </c>
      <c r="I281" s="123">
        <f>I283</f>
        <v>0</v>
      </c>
    </row>
    <row r="282" spans="1:9" s="9" customFormat="1" ht="15.75">
      <c r="A282" s="117"/>
      <c r="B282" s="105"/>
      <c r="C282" s="118"/>
      <c r="D282" s="119"/>
      <c r="E282" s="112" t="s">
        <v>639</v>
      </c>
      <c r="F282" s="121"/>
      <c r="G282" s="123"/>
      <c r="H282" s="123"/>
      <c r="I282" s="123"/>
    </row>
    <row r="283" spans="1:9" s="9" customFormat="1" ht="15.75">
      <c r="A283" s="117">
        <v>3031</v>
      </c>
      <c r="B283" s="140" t="s">
        <v>797</v>
      </c>
      <c r="C283" s="125">
        <v>3</v>
      </c>
      <c r="D283" s="126" t="s">
        <v>699</v>
      </c>
      <c r="E283" s="112" t="s">
        <v>470</v>
      </c>
      <c r="F283" s="121"/>
      <c r="G283" s="128">
        <f>SUM(H283:I283)</f>
        <v>0</v>
      </c>
      <c r="H283" s="128"/>
      <c r="I283" s="128"/>
    </row>
    <row r="284" spans="1:9" ht="15.75">
      <c r="A284" s="117">
        <v>3040</v>
      </c>
      <c r="B284" s="138" t="s">
        <v>797</v>
      </c>
      <c r="C284" s="118">
        <v>4</v>
      </c>
      <c r="D284" s="119">
        <v>0</v>
      </c>
      <c r="E284" s="120" t="s">
        <v>472</v>
      </c>
      <c r="F284" s="121" t="s">
        <v>473</v>
      </c>
      <c r="G284" s="128">
        <f>H284+I284</f>
        <v>0</v>
      </c>
      <c r="H284" s="128">
        <f>H286</f>
        <v>0</v>
      </c>
      <c r="I284" s="128">
        <f>I286</f>
        <v>0</v>
      </c>
    </row>
    <row r="285" spans="1:9" s="9" customFormat="1" ht="10.5" customHeight="1">
      <c r="A285" s="117"/>
      <c r="B285" s="105"/>
      <c r="C285" s="118"/>
      <c r="D285" s="119"/>
      <c r="E285" s="112" t="s">
        <v>639</v>
      </c>
      <c r="F285" s="121"/>
      <c r="G285" s="123"/>
      <c r="H285" s="123"/>
      <c r="I285" s="123"/>
    </row>
    <row r="286" spans="1:9" ht="15.75">
      <c r="A286" s="117">
        <v>3041</v>
      </c>
      <c r="B286" s="140" t="s">
        <v>797</v>
      </c>
      <c r="C286" s="125">
        <v>4</v>
      </c>
      <c r="D286" s="126">
        <v>1</v>
      </c>
      <c r="E286" s="112" t="s">
        <v>472</v>
      </c>
      <c r="F286" s="132" t="s">
        <v>474</v>
      </c>
      <c r="G286" s="128"/>
      <c r="H286" s="128"/>
      <c r="I286" s="128"/>
    </row>
    <row r="287" spans="1:9" ht="15.75">
      <c r="A287" s="117">
        <v>3050</v>
      </c>
      <c r="B287" s="138" t="s">
        <v>797</v>
      </c>
      <c r="C287" s="118">
        <v>5</v>
      </c>
      <c r="D287" s="119">
        <v>0</v>
      </c>
      <c r="E287" s="120" t="s">
        <v>475</v>
      </c>
      <c r="F287" s="121" t="s">
        <v>476</v>
      </c>
      <c r="G287" s="128">
        <f>H287+I287</f>
        <v>0</v>
      </c>
      <c r="H287" s="128">
        <f>H289</f>
        <v>0</v>
      </c>
      <c r="I287" s="128">
        <f>I289</f>
        <v>0</v>
      </c>
    </row>
    <row r="288" spans="1:9" s="9" customFormat="1" ht="10.5" customHeight="1">
      <c r="A288" s="117"/>
      <c r="B288" s="105"/>
      <c r="C288" s="118"/>
      <c r="D288" s="119"/>
      <c r="E288" s="112" t="s">
        <v>639</v>
      </c>
      <c r="F288" s="121"/>
      <c r="G288" s="123"/>
      <c r="H288" s="123"/>
      <c r="I288" s="123"/>
    </row>
    <row r="289" spans="1:9" ht="15.75">
      <c r="A289" s="117">
        <v>3051</v>
      </c>
      <c r="B289" s="140" t="s">
        <v>797</v>
      </c>
      <c r="C289" s="125">
        <v>5</v>
      </c>
      <c r="D289" s="126">
        <v>1</v>
      </c>
      <c r="E289" s="112" t="s">
        <v>475</v>
      </c>
      <c r="F289" s="132" t="s">
        <v>476</v>
      </c>
      <c r="G289" s="128"/>
      <c r="H289" s="128"/>
      <c r="I289" s="128"/>
    </row>
    <row r="290" spans="1:9" ht="15.75">
      <c r="A290" s="117">
        <v>3060</v>
      </c>
      <c r="B290" s="138" t="s">
        <v>797</v>
      </c>
      <c r="C290" s="118">
        <v>6</v>
      </c>
      <c r="D290" s="119">
        <v>0</v>
      </c>
      <c r="E290" s="120" t="s">
        <v>477</v>
      </c>
      <c r="F290" s="121" t="s">
        <v>478</v>
      </c>
      <c r="G290" s="128">
        <f>H290+I290</f>
        <v>0</v>
      </c>
      <c r="H290" s="128">
        <f>H292</f>
        <v>0</v>
      </c>
      <c r="I290" s="128">
        <f>I292</f>
        <v>0</v>
      </c>
    </row>
    <row r="291" spans="1:9" s="9" customFormat="1" ht="10.5" customHeight="1">
      <c r="A291" s="117"/>
      <c r="B291" s="105"/>
      <c r="C291" s="118"/>
      <c r="D291" s="119"/>
      <c r="E291" s="112" t="s">
        <v>639</v>
      </c>
      <c r="F291" s="121"/>
      <c r="G291" s="123"/>
      <c r="H291" s="123"/>
      <c r="I291" s="123"/>
    </row>
    <row r="292" spans="1:9" ht="15.75">
      <c r="A292" s="117">
        <v>3061</v>
      </c>
      <c r="B292" s="140" t="s">
        <v>797</v>
      </c>
      <c r="C292" s="125">
        <v>6</v>
      </c>
      <c r="D292" s="126">
        <v>1</v>
      </c>
      <c r="E292" s="112" t="s">
        <v>477</v>
      </c>
      <c r="F292" s="132" t="s">
        <v>478</v>
      </c>
      <c r="G292" s="128"/>
      <c r="H292" s="128"/>
      <c r="I292" s="128"/>
    </row>
    <row r="293" spans="1:9" ht="24">
      <c r="A293" s="117">
        <v>3070</v>
      </c>
      <c r="B293" s="138" t="s">
        <v>797</v>
      </c>
      <c r="C293" s="118">
        <v>7</v>
      </c>
      <c r="D293" s="119">
        <v>0</v>
      </c>
      <c r="E293" s="120" t="s">
        <v>479</v>
      </c>
      <c r="F293" s="121" t="s">
        <v>480</v>
      </c>
      <c r="G293" s="123">
        <f>H293+I293</f>
        <v>500</v>
      </c>
      <c r="H293" s="123">
        <f>H295</f>
        <v>500</v>
      </c>
      <c r="I293" s="123">
        <f>I295</f>
        <v>0</v>
      </c>
    </row>
    <row r="294" spans="1:9" s="9" customFormat="1" ht="10.5" customHeight="1">
      <c r="A294" s="117"/>
      <c r="B294" s="105"/>
      <c r="C294" s="118"/>
      <c r="D294" s="119"/>
      <c r="E294" s="112" t="s">
        <v>639</v>
      </c>
      <c r="F294" s="121"/>
      <c r="G294" s="123"/>
      <c r="H294" s="123"/>
      <c r="I294" s="123"/>
    </row>
    <row r="295" spans="1:9" ht="24">
      <c r="A295" s="117">
        <v>3071</v>
      </c>
      <c r="B295" s="140" t="s">
        <v>797</v>
      </c>
      <c r="C295" s="125">
        <v>7</v>
      </c>
      <c r="D295" s="126">
        <v>1</v>
      </c>
      <c r="E295" s="112" t="s">
        <v>479</v>
      </c>
      <c r="F295" s="132" t="s">
        <v>482</v>
      </c>
      <c r="G295" s="128">
        <f>SUM(H295:I295)</f>
        <v>500</v>
      </c>
      <c r="H295" s="128">
        <v>500</v>
      </c>
      <c r="I295" s="128"/>
    </row>
    <row r="296" spans="1:9" ht="24">
      <c r="A296" s="117">
        <v>3080</v>
      </c>
      <c r="B296" s="138" t="s">
        <v>797</v>
      </c>
      <c r="C296" s="118">
        <v>8</v>
      </c>
      <c r="D296" s="119">
        <v>0</v>
      </c>
      <c r="E296" s="120" t="s">
        <v>483</v>
      </c>
      <c r="F296" s="121" t="s">
        <v>484</v>
      </c>
      <c r="G296" s="128">
        <f>H296+I296</f>
        <v>0</v>
      </c>
      <c r="H296" s="128">
        <f>H298</f>
        <v>0</v>
      </c>
      <c r="I296" s="128">
        <f>I298</f>
        <v>0</v>
      </c>
    </row>
    <row r="297" spans="1:9" s="9" customFormat="1" ht="10.5" customHeight="1">
      <c r="A297" s="117"/>
      <c r="B297" s="105"/>
      <c r="C297" s="118"/>
      <c r="D297" s="119"/>
      <c r="E297" s="112" t="s">
        <v>639</v>
      </c>
      <c r="F297" s="121"/>
      <c r="G297" s="123"/>
      <c r="H297" s="123"/>
      <c r="I297" s="123"/>
    </row>
    <row r="298" spans="1:9" ht="24">
      <c r="A298" s="117">
        <v>3081</v>
      </c>
      <c r="B298" s="140" t="s">
        <v>797</v>
      </c>
      <c r="C298" s="125">
        <v>8</v>
      </c>
      <c r="D298" s="126">
        <v>1</v>
      </c>
      <c r="E298" s="112" t="s">
        <v>483</v>
      </c>
      <c r="F298" s="132" t="s">
        <v>485</v>
      </c>
      <c r="G298" s="128"/>
      <c r="H298" s="128"/>
      <c r="I298" s="128"/>
    </row>
    <row r="299" spans="1:9" s="9" customFormat="1" ht="10.5" customHeight="1">
      <c r="A299" s="117"/>
      <c r="B299" s="105"/>
      <c r="C299" s="118"/>
      <c r="D299" s="119"/>
      <c r="E299" s="112" t="s">
        <v>639</v>
      </c>
      <c r="F299" s="121"/>
      <c r="G299" s="123"/>
      <c r="H299" s="123"/>
      <c r="I299" s="123"/>
    </row>
    <row r="300" spans="1:9" ht="24">
      <c r="A300" s="117">
        <v>3090</v>
      </c>
      <c r="B300" s="138" t="s">
        <v>797</v>
      </c>
      <c r="C300" s="118">
        <v>9</v>
      </c>
      <c r="D300" s="119">
        <v>0</v>
      </c>
      <c r="E300" s="120" t="s">
        <v>486</v>
      </c>
      <c r="F300" s="121" t="s">
        <v>487</v>
      </c>
      <c r="G300" s="128">
        <f>H300+I300</f>
        <v>0</v>
      </c>
      <c r="H300" s="128">
        <f>SUM(H302:H303)</f>
        <v>0</v>
      </c>
      <c r="I300" s="128">
        <f>SUM(I302:I303)</f>
        <v>0</v>
      </c>
    </row>
    <row r="301" spans="1:9" s="9" customFormat="1" ht="10.5" customHeight="1">
      <c r="A301" s="117"/>
      <c r="B301" s="105"/>
      <c r="C301" s="118"/>
      <c r="D301" s="119"/>
      <c r="E301" s="112" t="s">
        <v>639</v>
      </c>
      <c r="F301" s="121"/>
      <c r="G301" s="123"/>
      <c r="H301" s="123"/>
      <c r="I301" s="123"/>
    </row>
    <row r="302" spans="1:9" ht="17.25" customHeight="1">
      <c r="A302" s="146">
        <v>3091</v>
      </c>
      <c r="B302" s="140" t="s">
        <v>797</v>
      </c>
      <c r="C302" s="147">
        <v>9</v>
      </c>
      <c r="D302" s="148">
        <v>1</v>
      </c>
      <c r="E302" s="149" t="s">
        <v>486</v>
      </c>
      <c r="F302" s="150" t="s">
        <v>488</v>
      </c>
      <c r="G302" s="151"/>
      <c r="H302" s="151"/>
      <c r="I302" s="151"/>
    </row>
    <row r="303" spans="1:9" ht="30" customHeight="1">
      <c r="A303" s="146">
        <v>3092</v>
      </c>
      <c r="B303" s="140" t="s">
        <v>797</v>
      </c>
      <c r="C303" s="147">
        <v>9</v>
      </c>
      <c r="D303" s="148">
        <v>2</v>
      </c>
      <c r="E303" s="149" t="s">
        <v>820</v>
      </c>
      <c r="F303" s="150"/>
      <c r="G303" s="151"/>
      <c r="H303" s="151"/>
      <c r="I303" s="151"/>
    </row>
    <row r="304" spans="1:9" s="8" customFormat="1" ht="32.25" customHeight="1">
      <c r="A304" s="152">
        <v>3100</v>
      </c>
      <c r="B304" s="118" t="s">
        <v>798</v>
      </c>
      <c r="C304" s="118">
        <v>0</v>
      </c>
      <c r="D304" s="119">
        <v>0</v>
      </c>
      <c r="E304" s="153" t="s">
        <v>302</v>
      </c>
      <c r="F304" s="154"/>
      <c r="G304" s="141">
        <f>H304+I304</f>
        <v>3409.8</v>
      </c>
      <c r="H304" s="141">
        <f>H306</f>
        <v>3409.8</v>
      </c>
      <c r="I304" s="141">
        <f>I306</f>
        <v>0</v>
      </c>
    </row>
    <row r="305" spans="1:9" ht="11.25" customHeight="1">
      <c r="A305" s="146"/>
      <c r="B305" s="105"/>
      <c r="C305" s="106"/>
      <c r="D305" s="107"/>
      <c r="E305" s="112" t="s">
        <v>638</v>
      </c>
      <c r="F305" s="113"/>
      <c r="G305" s="114"/>
      <c r="H305" s="114"/>
      <c r="I305" s="114"/>
    </row>
    <row r="306" spans="1:9" ht="15.75">
      <c r="A306" s="146">
        <v>3110</v>
      </c>
      <c r="B306" s="155" t="s">
        <v>798</v>
      </c>
      <c r="C306" s="155">
        <v>1</v>
      </c>
      <c r="D306" s="156">
        <v>0</v>
      </c>
      <c r="E306" s="144" t="s">
        <v>553</v>
      </c>
      <c r="F306" s="132"/>
      <c r="G306" s="123">
        <f>H306+I306</f>
        <v>3409.8</v>
      </c>
      <c r="H306" s="123">
        <f>H308</f>
        <v>3409.8</v>
      </c>
      <c r="I306" s="123">
        <f>I308</f>
        <v>0</v>
      </c>
    </row>
    <row r="307" spans="1:9" s="9" customFormat="1" ht="10.5" customHeight="1">
      <c r="A307" s="146"/>
      <c r="B307" s="105"/>
      <c r="C307" s="118"/>
      <c r="D307" s="119"/>
      <c r="E307" s="112" t="s">
        <v>639</v>
      </c>
      <c r="F307" s="121"/>
      <c r="G307" s="123"/>
      <c r="H307" s="123"/>
      <c r="I307" s="123"/>
    </row>
    <row r="308" spans="1:9" ht="16.5" thickBot="1">
      <c r="A308" s="157">
        <v>3112</v>
      </c>
      <c r="B308" s="158" t="s">
        <v>798</v>
      </c>
      <c r="C308" s="158">
        <v>1</v>
      </c>
      <c r="D308" s="159">
        <v>2</v>
      </c>
      <c r="E308" s="160" t="s">
        <v>554</v>
      </c>
      <c r="F308" s="161"/>
      <c r="G308" s="128">
        <f>SUM(H308:I308)</f>
        <v>3409.8</v>
      </c>
      <c r="H308" s="162">
        <v>3409.8</v>
      </c>
      <c r="I308" s="162"/>
    </row>
    <row r="309" spans="1:9" ht="15.75">
      <c r="A309" s="83"/>
      <c r="B309" s="163"/>
      <c r="C309" s="164"/>
      <c r="D309" s="165"/>
      <c r="E309" s="166"/>
      <c r="F309" s="87"/>
      <c r="G309" s="82"/>
      <c r="H309" s="82"/>
      <c r="I309" s="82"/>
    </row>
    <row r="310" spans="1:9" ht="15.75">
      <c r="A310" s="83"/>
      <c r="B310" s="167"/>
      <c r="C310" s="164"/>
      <c r="D310" s="165"/>
      <c r="E310" s="166"/>
      <c r="F310" s="87"/>
      <c r="G310" s="82"/>
      <c r="H310" s="82"/>
      <c r="I310" s="82"/>
    </row>
    <row r="311" spans="1:9" ht="15.75">
      <c r="A311" s="83"/>
      <c r="B311" s="167"/>
      <c r="C311" s="164"/>
      <c r="D311" s="165"/>
      <c r="E311" s="82"/>
      <c r="F311" s="87"/>
      <c r="G311" s="82"/>
      <c r="H311" s="82"/>
      <c r="I311" s="82"/>
    </row>
    <row r="312" spans="1:9" ht="15.75">
      <c r="A312" s="83"/>
      <c r="B312" s="167"/>
      <c r="C312" s="168"/>
      <c r="D312" s="169"/>
      <c r="E312" s="166"/>
      <c r="F312" s="87"/>
      <c r="G312" s="82"/>
      <c r="H312" s="82"/>
      <c r="I312" s="82"/>
    </row>
    <row r="313" spans="1:9" ht="15.75">
      <c r="A313" s="83"/>
      <c r="B313" s="170"/>
      <c r="C313" s="171"/>
      <c r="D313" s="172"/>
      <c r="E313" s="166"/>
      <c r="F313" s="87"/>
      <c r="G313" s="82"/>
      <c r="H313" s="82"/>
      <c r="I313" s="82"/>
    </row>
    <row r="314" spans="1:9" ht="15.75">
      <c r="A314" s="83"/>
      <c r="B314" s="170"/>
      <c r="C314" s="171"/>
      <c r="D314" s="172"/>
      <c r="E314" s="166"/>
      <c r="F314" s="87"/>
      <c r="G314" s="82"/>
      <c r="H314" s="82"/>
      <c r="I314" s="82"/>
    </row>
    <row r="315" spans="1:9" ht="15.75">
      <c r="A315" s="83"/>
      <c r="B315" s="170"/>
      <c r="C315" s="171"/>
      <c r="D315" s="172"/>
      <c r="E315" s="166"/>
      <c r="F315" s="87"/>
      <c r="G315" s="82"/>
      <c r="H315" s="82"/>
      <c r="I315" s="82"/>
    </row>
    <row r="316" spans="1:9" ht="15.75">
      <c r="A316" s="83"/>
      <c r="B316" s="170"/>
      <c r="C316" s="171"/>
      <c r="D316" s="172"/>
      <c r="E316" s="166"/>
      <c r="F316" s="87"/>
      <c r="G316" s="82"/>
      <c r="H316" s="82"/>
      <c r="I316" s="82"/>
    </row>
    <row r="317" spans="1:9" ht="15.75">
      <c r="A317" s="83"/>
      <c r="B317" s="170"/>
      <c r="C317" s="171"/>
      <c r="D317" s="172"/>
      <c r="E317" s="166"/>
      <c r="F317" s="87"/>
      <c r="G317" s="82"/>
      <c r="H317" s="82"/>
      <c r="I317" s="82"/>
    </row>
    <row r="318" spans="1:9" ht="15.75">
      <c r="A318" s="83"/>
      <c r="B318" s="170"/>
      <c r="C318" s="171"/>
      <c r="D318" s="172"/>
      <c r="E318" s="166"/>
      <c r="F318" s="87"/>
      <c r="G318" s="82"/>
      <c r="H318" s="82"/>
      <c r="I318" s="82"/>
    </row>
    <row r="319" spans="1:9" ht="15.75">
      <c r="A319" s="83"/>
      <c r="B319" s="170"/>
      <c r="C319" s="171"/>
      <c r="D319" s="172"/>
      <c r="E319" s="166"/>
      <c r="F319" s="87"/>
      <c r="G319" s="82"/>
      <c r="H319" s="82"/>
      <c r="I319" s="82"/>
    </row>
    <row r="320" spans="1:9" ht="15.75">
      <c r="A320" s="83"/>
      <c r="B320" s="170"/>
      <c r="C320" s="171"/>
      <c r="D320" s="172"/>
      <c r="E320" s="166"/>
      <c r="F320" s="87"/>
      <c r="G320" s="82"/>
      <c r="H320" s="82"/>
      <c r="I320" s="82"/>
    </row>
    <row r="321" spans="1:9" ht="15.75">
      <c r="A321" s="83"/>
      <c r="B321" s="170"/>
      <c r="C321" s="171"/>
      <c r="D321" s="172"/>
      <c r="E321" s="166"/>
      <c r="F321" s="87"/>
      <c r="G321" s="82"/>
      <c r="H321" s="82"/>
      <c r="I321" s="82"/>
    </row>
    <row r="322" spans="1:9" ht="15.75">
      <c r="A322" s="83"/>
      <c r="B322" s="170"/>
      <c r="C322" s="171"/>
      <c r="D322" s="172"/>
      <c r="E322" s="166"/>
      <c r="F322" s="87"/>
      <c r="G322" s="82"/>
      <c r="H322" s="82"/>
      <c r="I322" s="82"/>
    </row>
  </sheetData>
  <sheetProtection/>
  <mergeCells count="11"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</mergeCells>
  <printOptions/>
  <pageMargins left="0.38" right="0.17" top="0.34" bottom="0.45" header="0.17" footer="0.24"/>
  <pageSetup firstPageNumber="7" useFirstPageNumber="1" horizontalDpi="600" verticalDpi="60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6"/>
  <sheetViews>
    <sheetView zoomScalePageLayoutView="0" workbookViewId="0" topLeftCell="A31">
      <selection activeCell="K199" sqref="K199"/>
    </sheetView>
  </sheetViews>
  <sheetFormatPr defaultColWidth="9.140625" defaultRowHeight="12.75"/>
  <cols>
    <col min="1" max="1" width="5.8515625" style="14" customWidth="1"/>
    <col min="2" max="2" width="49.57421875" style="14" customWidth="1"/>
    <col min="3" max="3" width="6.28125" style="23" customWidth="1"/>
    <col min="4" max="4" width="12.421875" style="14" customWidth="1"/>
    <col min="5" max="5" width="12.28125" style="14" customWidth="1"/>
    <col min="6" max="6" width="13.140625" style="14" customWidth="1"/>
    <col min="7" max="16384" width="9.140625" style="14" customWidth="1"/>
  </cols>
  <sheetData>
    <row r="1" spans="1:6" s="22" customFormat="1" ht="27" customHeight="1">
      <c r="A1" s="590" t="s">
        <v>718</v>
      </c>
      <c r="B1" s="590"/>
      <c r="C1" s="590"/>
      <c r="D1" s="590"/>
      <c r="E1" s="590"/>
      <c r="F1" s="590"/>
    </row>
    <row r="2" spans="1:6" ht="37.5" customHeight="1">
      <c r="A2" s="591" t="s">
        <v>719</v>
      </c>
      <c r="B2" s="591"/>
      <c r="C2" s="591"/>
      <c r="D2" s="591"/>
      <c r="E2" s="591"/>
      <c r="F2" s="591"/>
    </row>
    <row r="3" spans="1:6" ht="15">
      <c r="A3" s="173" t="s">
        <v>303</v>
      </c>
      <c r="B3" s="173"/>
      <c r="C3" s="173"/>
      <c r="D3" s="40"/>
      <c r="E3" s="40"/>
      <c r="F3" s="40"/>
    </row>
    <row r="4" spans="1:6" ht="13.5" thickBot="1">
      <c r="A4" s="40"/>
      <c r="B4" s="40"/>
      <c r="C4" s="174"/>
      <c r="D4" s="40"/>
      <c r="E4" s="576" t="s">
        <v>716</v>
      </c>
      <c r="F4" s="576"/>
    </row>
    <row r="5" spans="1:6" ht="30" customHeight="1" thickBot="1">
      <c r="A5" s="592" t="s">
        <v>720</v>
      </c>
      <c r="B5" s="175" t="s">
        <v>556</v>
      </c>
      <c r="C5" s="176"/>
      <c r="D5" s="596" t="s">
        <v>721</v>
      </c>
      <c r="E5" s="594" t="s">
        <v>638</v>
      </c>
      <c r="F5" s="595"/>
    </row>
    <row r="6" spans="1:6" ht="26.25" thickBot="1">
      <c r="A6" s="593"/>
      <c r="B6" s="177" t="s">
        <v>557</v>
      </c>
      <c r="C6" s="178" t="s">
        <v>558</v>
      </c>
      <c r="D6" s="597"/>
      <c r="E6" s="179" t="s">
        <v>712</v>
      </c>
      <c r="F6" s="179" t="s">
        <v>713</v>
      </c>
    </row>
    <row r="7" spans="1:6" ht="13.5" thickBot="1">
      <c r="A7" s="180">
        <v>1</v>
      </c>
      <c r="B7" s="180">
        <v>2</v>
      </c>
      <c r="C7" s="180" t="s">
        <v>559</v>
      </c>
      <c r="D7" s="180">
        <v>4</v>
      </c>
      <c r="E7" s="180">
        <v>5</v>
      </c>
      <c r="F7" s="180">
        <v>6</v>
      </c>
    </row>
    <row r="8" spans="1:6" ht="26.25" thickBot="1">
      <c r="A8" s="181">
        <v>4000</v>
      </c>
      <c r="B8" s="182" t="s">
        <v>304</v>
      </c>
      <c r="C8" s="183"/>
      <c r="D8" s="184">
        <f>SUM(E8:F8)</f>
        <v>27045</v>
      </c>
      <c r="E8" s="184">
        <f>SUM(E10,E171,E206)</f>
        <v>16369.8</v>
      </c>
      <c r="F8" s="184">
        <f>SUM(F10,F171,F206)</f>
        <v>10675.2</v>
      </c>
    </row>
    <row r="9" spans="1:6" ht="15.75" thickBot="1">
      <c r="A9" s="185"/>
      <c r="B9" s="186" t="s">
        <v>642</v>
      </c>
      <c r="C9" s="183"/>
      <c r="D9" s="187"/>
      <c r="E9" s="188"/>
      <c r="F9" s="189"/>
    </row>
    <row r="10" spans="1:6" ht="42" customHeight="1" thickBot="1">
      <c r="A10" s="181">
        <v>4050</v>
      </c>
      <c r="B10" s="190" t="s">
        <v>305</v>
      </c>
      <c r="C10" s="191" t="s">
        <v>943</v>
      </c>
      <c r="D10" s="192">
        <f>SUM(E10:F10)</f>
        <v>16369.8</v>
      </c>
      <c r="E10" s="192">
        <f>SUM(E12,E25,E68,E83,E93,E127,E142)</f>
        <v>16369.8</v>
      </c>
      <c r="F10" s="192">
        <f>SUM(F12,F25,F68,F83,F93,F127,F142)</f>
        <v>0</v>
      </c>
    </row>
    <row r="11" spans="1:6" ht="15.75" thickBot="1">
      <c r="A11" s="185"/>
      <c r="B11" s="186" t="s">
        <v>642</v>
      </c>
      <c r="C11" s="183"/>
      <c r="D11" s="187"/>
      <c r="E11" s="188"/>
      <c r="F11" s="189"/>
    </row>
    <row r="12" spans="1:6" ht="30.75" customHeight="1" thickBot="1">
      <c r="A12" s="181">
        <v>4100</v>
      </c>
      <c r="B12" s="193" t="s">
        <v>306</v>
      </c>
      <c r="C12" s="194" t="s">
        <v>943</v>
      </c>
      <c r="D12" s="184">
        <f>SUM(E12:F12)</f>
        <v>8550</v>
      </c>
      <c r="E12" s="184">
        <f>SUM(E14,E19,E22)</f>
        <v>8550</v>
      </c>
      <c r="F12" s="195" t="s">
        <v>952</v>
      </c>
    </row>
    <row r="13" spans="1:6" ht="15.75" thickBot="1">
      <c r="A13" s="185"/>
      <c r="B13" s="186" t="s">
        <v>642</v>
      </c>
      <c r="C13" s="183"/>
      <c r="D13" s="187"/>
      <c r="E13" s="187"/>
      <c r="F13" s="189"/>
    </row>
    <row r="14" spans="1:6" ht="24.75" thickBot="1">
      <c r="A14" s="196">
        <v>4110</v>
      </c>
      <c r="B14" s="197" t="s">
        <v>307</v>
      </c>
      <c r="C14" s="198" t="s">
        <v>943</v>
      </c>
      <c r="D14" s="199">
        <f>SUM(E14:F14)</f>
        <v>8550</v>
      </c>
      <c r="E14" s="199">
        <f>SUM(E16:E17)</f>
        <v>8550</v>
      </c>
      <c r="F14" s="195" t="s">
        <v>952</v>
      </c>
    </row>
    <row r="15" spans="1:6" ht="15.75" thickBot="1">
      <c r="A15" s="196"/>
      <c r="B15" s="186" t="s">
        <v>639</v>
      </c>
      <c r="C15" s="198"/>
      <c r="D15" s="199"/>
      <c r="E15" s="199"/>
      <c r="F15" s="195"/>
    </row>
    <row r="16" spans="1:6" ht="15">
      <c r="A16" s="200">
        <v>4111</v>
      </c>
      <c r="B16" s="201" t="s">
        <v>560</v>
      </c>
      <c r="C16" s="202" t="s">
        <v>800</v>
      </c>
      <c r="D16" s="203">
        <f>SUM(E16:F16)</f>
        <v>8550</v>
      </c>
      <c r="E16" s="203">
        <v>8550</v>
      </c>
      <c r="F16" s="204" t="s">
        <v>952</v>
      </c>
    </row>
    <row r="17" spans="1:6" ht="24">
      <c r="A17" s="200">
        <v>4112</v>
      </c>
      <c r="B17" s="201" t="s">
        <v>561</v>
      </c>
      <c r="C17" s="205" t="s">
        <v>801</v>
      </c>
      <c r="D17" s="203"/>
      <c r="E17" s="203"/>
      <c r="F17" s="204" t="s">
        <v>952</v>
      </c>
    </row>
    <row r="18" spans="1:6" ht="15">
      <c r="A18" s="200">
        <v>4114</v>
      </c>
      <c r="B18" s="201" t="s">
        <v>562</v>
      </c>
      <c r="C18" s="205" t="s">
        <v>799</v>
      </c>
      <c r="D18" s="203"/>
      <c r="E18" s="203"/>
      <c r="F18" s="204" t="s">
        <v>952</v>
      </c>
    </row>
    <row r="19" spans="1:6" ht="23.25" thickBot="1">
      <c r="A19" s="200">
        <v>4120</v>
      </c>
      <c r="B19" s="206" t="s">
        <v>308</v>
      </c>
      <c r="C19" s="207" t="s">
        <v>943</v>
      </c>
      <c r="D19" s="203">
        <f>SUM(E19:F19)</f>
        <v>0</v>
      </c>
      <c r="E19" s="203">
        <f>E21</f>
        <v>0</v>
      </c>
      <c r="F19" s="204" t="s">
        <v>952</v>
      </c>
    </row>
    <row r="20" spans="1:6" ht="15.75" thickBot="1">
      <c r="A20" s="196"/>
      <c r="B20" s="186" t="s">
        <v>639</v>
      </c>
      <c r="C20" s="198"/>
      <c r="D20" s="199"/>
      <c r="E20" s="199"/>
      <c r="F20" s="195"/>
    </row>
    <row r="21" spans="1:6" ht="13.5" customHeight="1">
      <c r="A21" s="200">
        <v>4121</v>
      </c>
      <c r="B21" s="201" t="s">
        <v>563</v>
      </c>
      <c r="C21" s="205" t="s">
        <v>802</v>
      </c>
      <c r="D21" s="203"/>
      <c r="E21" s="203"/>
      <c r="F21" s="204" t="s">
        <v>952</v>
      </c>
    </row>
    <row r="22" spans="1:6" ht="25.5" customHeight="1" thickBot="1">
      <c r="A22" s="200">
        <v>4130</v>
      </c>
      <c r="B22" s="206" t="s">
        <v>309</v>
      </c>
      <c r="C22" s="207" t="s">
        <v>943</v>
      </c>
      <c r="D22" s="203">
        <f>SUM(E22:F22)</f>
        <v>0</v>
      </c>
      <c r="E22" s="203">
        <f>E24</f>
        <v>0</v>
      </c>
      <c r="F22" s="195" t="s">
        <v>952</v>
      </c>
    </row>
    <row r="23" spans="1:6" ht="15.75" thickBot="1">
      <c r="A23" s="196"/>
      <c r="B23" s="186" t="s">
        <v>639</v>
      </c>
      <c r="C23" s="198"/>
      <c r="D23" s="199"/>
      <c r="E23" s="208"/>
      <c r="F23" s="195"/>
    </row>
    <row r="24" spans="1:6" ht="13.5" customHeight="1" thickBot="1">
      <c r="A24" s="209">
        <v>4131</v>
      </c>
      <c r="B24" s="210" t="s">
        <v>803</v>
      </c>
      <c r="C24" s="211" t="s">
        <v>804</v>
      </c>
      <c r="D24" s="203">
        <f>SUM(E24:F24)</f>
        <v>0</v>
      </c>
      <c r="E24" s="212"/>
      <c r="F24" s="195" t="s">
        <v>952</v>
      </c>
    </row>
    <row r="25" spans="1:6" ht="36" customHeight="1" thickBot="1">
      <c r="A25" s="181">
        <v>4200</v>
      </c>
      <c r="B25" s="213" t="s">
        <v>310</v>
      </c>
      <c r="C25" s="194" t="s">
        <v>943</v>
      </c>
      <c r="D25" s="214">
        <f>SUM(E25:F25)</f>
        <v>3550</v>
      </c>
      <c r="E25" s="184">
        <f>SUM(E27,E36,E41,E51,E54,E58)</f>
        <v>3550</v>
      </c>
      <c r="F25" s="215" t="s">
        <v>952</v>
      </c>
    </row>
    <row r="26" spans="1:6" ht="15.75" thickBot="1">
      <c r="A26" s="185"/>
      <c r="B26" s="186" t="s">
        <v>642</v>
      </c>
      <c r="C26" s="183"/>
      <c r="D26" s="187"/>
      <c r="E26" s="187"/>
      <c r="F26" s="189"/>
    </row>
    <row r="27" spans="1:6" ht="33.75" thickBot="1">
      <c r="A27" s="196">
        <v>4210</v>
      </c>
      <c r="B27" s="216" t="s">
        <v>311</v>
      </c>
      <c r="C27" s="198" t="s">
        <v>943</v>
      </c>
      <c r="D27" s="203">
        <f>SUM(E27:F27)</f>
        <v>1850</v>
      </c>
      <c r="E27" s="199">
        <f>SUM(E29:E35)</f>
        <v>1850</v>
      </c>
      <c r="F27" s="195" t="s">
        <v>952</v>
      </c>
    </row>
    <row r="28" spans="1:6" ht="15.75" thickBot="1">
      <c r="A28" s="196"/>
      <c r="B28" s="186" t="s">
        <v>639</v>
      </c>
      <c r="C28" s="198"/>
      <c r="D28" s="199"/>
      <c r="E28" s="199"/>
      <c r="F28" s="195"/>
    </row>
    <row r="29" spans="1:6" ht="15">
      <c r="A29" s="200">
        <v>4211</v>
      </c>
      <c r="B29" s="201" t="s">
        <v>805</v>
      </c>
      <c r="C29" s="205" t="s">
        <v>806</v>
      </c>
      <c r="D29" s="203"/>
      <c r="E29" s="203"/>
      <c r="F29" s="204" t="s">
        <v>952</v>
      </c>
    </row>
    <row r="30" spans="1:6" ht="15">
      <c r="A30" s="200">
        <v>4212</v>
      </c>
      <c r="B30" s="206" t="s">
        <v>312</v>
      </c>
      <c r="C30" s="205" t="s">
        <v>807</v>
      </c>
      <c r="D30" s="203">
        <f>SUM(E30:F30)</f>
        <v>350</v>
      </c>
      <c r="E30" s="203">
        <v>350</v>
      </c>
      <c r="F30" s="204" t="s">
        <v>952</v>
      </c>
    </row>
    <row r="31" spans="1:6" ht="15">
      <c r="A31" s="200">
        <v>4213</v>
      </c>
      <c r="B31" s="201" t="s">
        <v>564</v>
      </c>
      <c r="C31" s="205" t="s">
        <v>808</v>
      </c>
      <c r="D31" s="203">
        <f>SUM(E31:F31)</f>
        <v>500</v>
      </c>
      <c r="E31" s="203">
        <v>500</v>
      </c>
      <c r="F31" s="204" t="s">
        <v>952</v>
      </c>
    </row>
    <row r="32" spans="1:6" ht="15">
      <c r="A32" s="200">
        <v>4214</v>
      </c>
      <c r="B32" s="201" t="s">
        <v>565</v>
      </c>
      <c r="C32" s="205" t="s">
        <v>809</v>
      </c>
      <c r="D32" s="203">
        <f>SUM(E32:F32)</f>
        <v>200</v>
      </c>
      <c r="E32" s="203">
        <v>200</v>
      </c>
      <c r="F32" s="204" t="s">
        <v>952</v>
      </c>
    </row>
    <row r="33" spans="1:6" ht="15">
      <c r="A33" s="200">
        <v>4215</v>
      </c>
      <c r="B33" s="201" t="s">
        <v>566</v>
      </c>
      <c r="C33" s="205" t="s">
        <v>810</v>
      </c>
      <c r="D33" s="203">
        <f>SUM(E33:F33)</f>
        <v>0</v>
      </c>
      <c r="E33" s="203"/>
      <c r="F33" s="204" t="s">
        <v>952</v>
      </c>
    </row>
    <row r="34" spans="1:6" ht="17.25" customHeight="1">
      <c r="A34" s="200">
        <v>4216</v>
      </c>
      <c r="B34" s="201" t="s">
        <v>567</v>
      </c>
      <c r="C34" s="205" t="s">
        <v>811</v>
      </c>
      <c r="D34" s="203">
        <f>SUM(E34:F34)</f>
        <v>800</v>
      </c>
      <c r="E34" s="203">
        <v>800</v>
      </c>
      <c r="F34" s="204" t="s">
        <v>952</v>
      </c>
    </row>
    <row r="35" spans="1:6" ht="15.75" thickBot="1">
      <c r="A35" s="209">
        <v>4217</v>
      </c>
      <c r="B35" s="217" t="s">
        <v>568</v>
      </c>
      <c r="C35" s="218" t="s">
        <v>812</v>
      </c>
      <c r="D35" s="219"/>
      <c r="E35" s="219"/>
      <c r="F35" s="220" t="s">
        <v>952</v>
      </c>
    </row>
    <row r="36" spans="1:6" ht="24.75" thickBot="1">
      <c r="A36" s="196">
        <v>4220</v>
      </c>
      <c r="B36" s="216" t="s">
        <v>313</v>
      </c>
      <c r="C36" s="198" t="s">
        <v>943</v>
      </c>
      <c r="D36" s="203">
        <f>SUM(E36:F36)</f>
        <v>300</v>
      </c>
      <c r="E36" s="199">
        <f>SUM(E38:E40)</f>
        <v>300</v>
      </c>
      <c r="F36" s="195" t="s">
        <v>952</v>
      </c>
    </row>
    <row r="37" spans="1:6" ht="15.75" thickBot="1">
      <c r="A37" s="196"/>
      <c r="B37" s="186" t="s">
        <v>639</v>
      </c>
      <c r="C37" s="198"/>
      <c r="D37" s="199"/>
      <c r="E37" s="199"/>
      <c r="F37" s="195"/>
    </row>
    <row r="38" spans="1:6" ht="15">
      <c r="A38" s="200">
        <v>4221</v>
      </c>
      <c r="B38" s="201" t="s">
        <v>569</v>
      </c>
      <c r="C38" s="221">
        <v>4221</v>
      </c>
      <c r="D38" s="203">
        <f>SUM(E38:F38)</f>
        <v>300</v>
      </c>
      <c r="E38" s="203">
        <v>300</v>
      </c>
      <c r="F38" s="204" t="s">
        <v>952</v>
      </c>
    </row>
    <row r="39" spans="1:6" ht="15">
      <c r="A39" s="200">
        <v>4222</v>
      </c>
      <c r="B39" s="201" t="s">
        <v>570</v>
      </c>
      <c r="C39" s="205" t="s">
        <v>905</v>
      </c>
      <c r="D39" s="203"/>
      <c r="E39" s="203"/>
      <c r="F39" s="204" t="s">
        <v>952</v>
      </c>
    </row>
    <row r="40" spans="1:6" ht="15.75" thickBot="1">
      <c r="A40" s="209">
        <v>4223</v>
      </c>
      <c r="B40" s="217" t="s">
        <v>571</v>
      </c>
      <c r="C40" s="218" t="s">
        <v>906</v>
      </c>
      <c r="D40" s="219"/>
      <c r="E40" s="219"/>
      <c r="F40" s="220" t="s">
        <v>952</v>
      </c>
    </row>
    <row r="41" spans="1:6" ht="45.75" thickBot="1">
      <c r="A41" s="196">
        <v>4230</v>
      </c>
      <c r="B41" s="216" t="s">
        <v>314</v>
      </c>
      <c r="C41" s="198" t="s">
        <v>943</v>
      </c>
      <c r="D41" s="203">
        <f>SUM(E41:F41)</f>
        <v>300</v>
      </c>
      <c r="E41" s="199">
        <f>SUM(E43:E50)</f>
        <v>300</v>
      </c>
      <c r="F41" s="195" t="s">
        <v>952</v>
      </c>
    </row>
    <row r="42" spans="1:6" ht="15.75" thickBot="1">
      <c r="A42" s="196"/>
      <c r="B42" s="186" t="s">
        <v>639</v>
      </c>
      <c r="C42" s="198"/>
      <c r="D42" s="199"/>
      <c r="E42" s="199"/>
      <c r="F42" s="195"/>
    </row>
    <row r="43" spans="1:6" ht="15">
      <c r="A43" s="200">
        <v>4231</v>
      </c>
      <c r="B43" s="201" t="s">
        <v>572</v>
      </c>
      <c r="C43" s="205" t="s">
        <v>907</v>
      </c>
      <c r="D43" s="203"/>
      <c r="E43" s="203"/>
      <c r="F43" s="204" t="s">
        <v>952</v>
      </c>
    </row>
    <row r="44" spans="1:6" ht="15">
      <c r="A44" s="200">
        <v>4232</v>
      </c>
      <c r="B44" s="201" t="s">
        <v>573</v>
      </c>
      <c r="C44" s="205" t="s">
        <v>908</v>
      </c>
      <c r="D44" s="203">
        <f>SUM(E44:F44)</f>
        <v>0</v>
      </c>
      <c r="E44" s="203"/>
      <c r="F44" s="204" t="s">
        <v>952</v>
      </c>
    </row>
    <row r="45" spans="1:6" ht="24">
      <c r="A45" s="200">
        <v>4233</v>
      </c>
      <c r="B45" s="201" t="s">
        <v>574</v>
      </c>
      <c r="C45" s="205" t="s">
        <v>909</v>
      </c>
      <c r="D45" s="203"/>
      <c r="E45" s="203"/>
      <c r="F45" s="204" t="s">
        <v>952</v>
      </c>
    </row>
    <row r="46" spans="1:6" ht="15">
      <c r="A46" s="200">
        <v>4234</v>
      </c>
      <c r="B46" s="201" t="s">
        <v>575</v>
      </c>
      <c r="C46" s="205" t="s">
        <v>910</v>
      </c>
      <c r="D46" s="203">
        <f>SUM(E46:F46)</f>
        <v>100</v>
      </c>
      <c r="E46" s="203">
        <v>100</v>
      </c>
      <c r="F46" s="204" t="s">
        <v>952</v>
      </c>
    </row>
    <row r="47" spans="1:6" ht="15">
      <c r="A47" s="200">
        <v>4235</v>
      </c>
      <c r="B47" s="222" t="s">
        <v>576</v>
      </c>
      <c r="C47" s="223">
        <v>4235</v>
      </c>
      <c r="D47" s="203">
        <f>SUM(E47:F47)</f>
        <v>200</v>
      </c>
      <c r="E47" s="203">
        <v>200</v>
      </c>
      <c r="F47" s="204" t="s">
        <v>952</v>
      </c>
    </row>
    <row r="48" spans="1:6" ht="15">
      <c r="A48" s="200">
        <v>4236</v>
      </c>
      <c r="B48" s="201" t="s">
        <v>577</v>
      </c>
      <c r="C48" s="205" t="s">
        <v>911</v>
      </c>
      <c r="D48" s="203">
        <f>SUM(E48:F48)</f>
        <v>0</v>
      </c>
      <c r="E48" s="203"/>
      <c r="F48" s="204" t="s">
        <v>952</v>
      </c>
    </row>
    <row r="49" spans="1:6" ht="15">
      <c r="A49" s="200">
        <v>4237</v>
      </c>
      <c r="B49" s="201" t="s">
        <v>578</v>
      </c>
      <c r="C49" s="205" t="s">
        <v>912</v>
      </c>
      <c r="D49" s="203"/>
      <c r="E49" s="203"/>
      <c r="F49" s="204" t="s">
        <v>952</v>
      </c>
    </row>
    <row r="50" spans="1:6" ht="15.75" thickBot="1">
      <c r="A50" s="209">
        <v>4238</v>
      </c>
      <c r="B50" s="217" t="s">
        <v>579</v>
      </c>
      <c r="C50" s="218" t="s">
        <v>913</v>
      </c>
      <c r="D50" s="203">
        <f>SUM(E50:F50)</f>
        <v>0</v>
      </c>
      <c r="E50" s="219"/>
      <c r="F50" s="220" t="s">
        <v>952</v>
      </c>
    </row>
    <row r="51" spans="1:6" ht="24.75" thickBot="1">
      <c r="A51" s="196">
        <v>4240</v>
      </c>
      <c r="B51" s="216" t="s">
        <v>315</v>
      </c>
      <c r="C51" s="198" t="s">
        <v>943</v>
      </c>
      <c r="D51" s="203">
        <f>SUM(E51:F51)</f>
        <v>200</v>
      </c>
      <c r="E51" s="199">
        <f>E53</f>
        <v>200</v>
      </c>
      <c r="F51" s="195" t="s">
        <v>952</v>
      </c>
    </row>
    <row r="52" spans="1:6" ht="15.75" thickBot="1">
      <c r="A52" s="196"/>
      <c r="B52" s="186" t="s">
        <v>639</v>
      </c>
      <c r="C52" s="198"/>
      <c r="D52" s="199"/>
      <c r="E52" s="199"/>
      <c r="F52" s="195"/>
    </row>
    <row r="53" spans="1:6" ht="15.75" thickBot="1">
      <c r="A53" s="209">
        <v>4241</v>
      </c>
      <c r="B53" s="201" t="s">
        <v>580</v>
      </c>
      <c r="C53" s="218" t="s">
        <v>914</v>
      </c>
      <c r="D53" s="203">
        <f>SUM(E53:F53)</f>
        <v>200</v>
      </c>
      <c r="E53" s="219">
        <v>200</v>
      </c>
      <c r="F53" s="220" t="s">
        <v>952</v>
      </c>
    </row>
    <row r="54" spans="1:6" ht="28.5" customHeight="1" thickBot="1">
      <c r="A54" s="196">
        <v>4250</v>
      </c>
      <c r="B54" s="216" t="s">
        <v>316</v>
      </c>
      <c r="C54" s="198" t="s">
        <v>943</v>
      </c>
      <c r="D54" s="203">
        <f>SUM(E54:F54)</f>
        <v>0</v>
      </c>
      <c r="E54" s="199">
        <f>E56+E57</f>
        <v>0</v>
      </c>
      <c r="F54" s="195" t="s">
        <v>952</v>
      </c>
    </row>
    <row r="55" spans="1:6" ht="15.75" thickBot="1">
      <c r="A55" s="196"/>
      <c r="B55" s="186" t="s">
        <v>639</v>
      </c>
      <c r="C55" s="198"/>
      <c r="D55" s="199"/>
      <c r="E55" s="199"/>
      <c r="F55" s="195"/>
    </row>
    <row r="56" spans="1:6" ht="24">
      <c r="A56" s="200">
        <v>4251</v>
      </c>
      <c r="B56" s="201" t="s">
        <v>581</v>
      </c>
      <c r="C56" s="205" t="s">
        <v>915</v>
      </c>
      <c r="D56" s="203">
        <f>SUM(E56:F56)</f>
        <v>0</v>
      </c>
      <c r="E56" s="203"/>
      <c r="F56" s="204" t="s">
        <v>952</v>
      </c>
    </row>
    <row r="57" spans="1:6" ht="24.75" thickBot="1">
      <c r="A57" s="209">
        <v>4252</v>
      </c>
      <c r="B57" s="217" t="s">
        <v>582</v>
      </c>
      <c r="C57" s="218" t="s">
        <v>916</v>
      </c>
      <c r="D57" s="203">
        <f>SUM(E57:F57)</f>
        <v>0</v>
      </c>
      <c r="E57" s="219"/>
      <c r="F57" s="220" t="s">
        <v>952</v>
      </c>
    </row>
    <row r="58" spans="1:6" ht="33.75" thickBot="1">
      <c r="A58" s="196">
        <v>4260</v>
      </c>
      <c r="B58" s="216" t="s">
        <v>317</v>
      </c>
      <c r="C58" s="198" t="s">
        <v>943</v>
      </c>
      <c r="D58" s="203">
        <f>SUM(E58:F58)</f>
        <v>900</v>
      </c>
      <c r="E58" s="199">
        <f>SUM(E60:E67)</f>
        <v>900</v>
      </c>
      <c r="F58" s="195" t="s">
        <v>952</v>
      </c>
    </row>
    <row r="59" spans="1:6" ht="15.75" thickBot="1">
      <c r="A59" s="196"/>
      <c r="B59" s="186" t="s">
        <v>639</v>
      </c>
      <c r="C59" s="198"/>
      <c r="D59" s="199"/>
      <c r="E59" s="199"/>
      <c r="F59" s="195"/>
    </row>
    <row r="60" spans="1:6" ht="15">
      <c r="A60" s="200">
        <v>4261</v>
      </c>
      <c r="B60" s="201" t="s">
        <v>590</v>
      </c>
      <c r="C60" s="205" t="s">
        <v>917</v>
      </c>
      <c r="D60" s="203">
        <f>SUM(E60:F60)</f>
        <v>300</v>
      </c>
      <c r="E60" s="203">
        <v>300</v>
      </c>
      <c r="F60" s="204" t="s">
        <v>952</v>
      </c>
    </row>
    <row r="61" spans="1:6" ht="15">
      <c r="A61" s="200">
        <v>4262</v>
      </c>
      <c r="B61" s="201" t="s">
        <v>591</v>
      </c>
      <c r="C61" s="205" t="s">
        <v>918</v>
      </c>
      <c r="D61" s="203"/>
      <c r="E61" s="203"/>
      <c r="F61" s="204" t="s">
        <v>952</v>
      </c>
    </row>
    <row r="62" spans="1:6" ht="24">
      <c r="A62" s="200">
        <v>4263</v>
      </c>
      <c r="B62" s="201" t="s">
        <v>822</v>
      </c>
      <c r="C62" s="205" t="s">
        <v>919</v>
      </c>
      <c r="D62" s="203"/>
      <c r="E62" s="203"/>
      <c r="F62" s="204" t="s">
        <v>952</v>
      </c>
    </row>
    <row r="63" spans="1:6" ht="15">
      <c r="A63" s="200">
        <v>4264</v>
      </c>
      <c r="B63" s="224" t="s">
        <v>592</v>
      </c>
      <c r="C63" s="205" t="s">
        <v>920</v>
      </c>
      <c r="D63" s="203">
        <f>SUM(E63:F63)</f>
        <v>0</v>
      </c>
      <c r="E63" s="203"/>
      <c r="F63" s="204" t="s">
        <v>952</v>
      </c>
    </row>
    <row r="64" spans="1:6" ht="24">
      <c r="A64" s="200">
        <v>4265</v>
      </c>
      <c r="B64" s="225" t="s">
        <v>593</v>
      </c>
      <c r="C64" s="205" t="s">
        <v>921</v>
      </c>
      <c r="D64" s="203"/>
      <c r="E64" s="203"/>
      <c r="F64" s="204" t="s">
        <v>952</v>
      </c>
    </row>
    <row r="65" spans="1:6" ht="15">
      <c r="A65" s="200">
        <v>4266</v>
      </c>
      <c r="B65" s="224" t="s">
        <v>594</v>
      </c>
      <c r="C65" s="205" t="s">
        <v>922</v>
      </c>
      <c r="D65" s="203"/>
      <c r="E65" s="203"/>
      <c r="F65" s="204" t="s">
        <v>952</v>
      </c>
    </row>
    <row r="66" spans="1:6" ht="15">
      <c r="A66" s="200">
        <v>4267</v>
      </c>
      <c r="B66" s="224" t="s">
        <v>595</v>
      </c>
      <c r="C66" s="205" t="s">
        <v>923</v>
      </c>
      <c r="D66" s="203">
        <f>SUM(E66:F66)</f>
        <v>300</v>
      </c>
      <c r="E66" s="203">
        <v>300</v>
      </c>
      <c r="F66" s="204" t="s">
        <v>952</v>
      </c>
    </row>
    <row r="67" spans="1:6" ht="15.75" thickBot="1">
      <c r="A67" s="209">
        <v>4268</v>
      </c>
      <c r="B67" s="226" t="s">
        <v>596</v>
      </c>
      <c r="C67" s="218" t="s">
        <v>924</v>
      </c>
      <c r="D67" s="203">
        <f>SUM(E67:F67)</f>
        <v>300</v>
      </c>
      <c r="E67" s="219">
        <v>300</v>
      </c>
      <c r="F67" s="220" t="s">
        <v>952</v>
      </c>
    </row>
    <row r="68" spans="1:6" ht="11.25" customHeight="1" thickBot="1">
      <c r="A68" s="181">
        <v>4300</v>
      </c>
      <c r="B68" s="227" t="s">
        <v>318</v>
      </c>
      <c r="C68" s="194" t="s">
        <v>943</v>
      </c>
      <c r="D68" s="214">
        <f>SUM(E68:F68)</f>
        <v>0</v>
      </c>
      <c r="E68" s="184">
        <f>SUM(E70,E74,E78)</f>
        <v>0</v>
      </c>
      <c r="F68" s="215" t="s">
        <v>952</v>
      </c>
    </row>
    <row r="69" spans="1:6" ht="15.75" thickBot="1">
      <c r="A69" s="185"/>
      <c r="B69" s="186" t="s">
        <v>642</v>
      </c>
      <c r="C69" s="183"/>
      <c r="D69" s="187"/>
      <c r="E69" s="187"/>
      <c r="F69" s="189"/>
    </row>
    <row r="70" spans="1:6" ht="15.75" thickBot="1">
      <c r="A70" s="196">
        <v>4310</v>
      </c>
      <c r="B70" s="228" t="s">
        <v>319</v>
      </c>
      <c r="C70" s="198" t="s">
        <v>943</v>
      </c>
      <c r="D70" s="203">
        <f>SUM(E70:F70)</f>
        <v>0</v>
      </c>
      <c r="E70" s="199">
        <f>E72+E73</f>
        <v>0</v>
      </c>
      <c r="F70" s="195" t="s">
        <v>952</v>
      </c>
    </row>
    <row r="71" spans="1:6" ht="15.75" thickBot="1">
      <c r="A71" s="196"/>
      <c r="B71" s="186" t="s">
        <v>639</v>
      </c>
      <c r="C71" s="198"/>
      <c r="D71" s="199"/>
      <c r="E71" s="199"/>
      <c r="F71" s="195"/>
    </row>
    <row r="72" spans="1:6" ht="15">
      <c r="A72" s="200">
        <v>4311</v>
      </c>
      <c r="B72" s="224" t="s">
        <v>597</v>
      </c>
      <c r="C72" s="205" t="s">
        <v>925</v>
      </c>
      <c r="D72" s="203"/>
      <c r="E72" s="203"/>
      <c r="F72" s="204" t="s">
        <v>952</v>
      </c>
    </row>
    <row r="73" spans="1:6" ht="15">
      <c r="A73" s="200">
        <v>4312</v>
      </c>
      <c r="B73" s="224" t="s">
        <v>598</v>
      </c>
      <c r="C73" s="205" t="s">
        <v>926</v>
      </c>
      <c r="D73" s="203"/>
      <c r="E73" s="203"/>
      <c r="F73" s="204" t="s">
        <v>952</v>
      </c>
    </row>
    <row r="74" spans="1:6" ht="15.75" thickBot="1">
      <c r="A74" s="200">
        <v>4320</v>
      </c>
      <c r="B74" s="229" t="s">
        <v>320</v>
      </c>
      <c r="C74" s="207" t="s">
        <v>943</v>
      </c>
      <c r="D74" s="203">
        <f>SUM(E74:F74)</f>
        <v>0</v>
      </c>
      <c r="E74" s="203">
        <f>E76+E77</f>
        <v>0</v>
      </c>
      <c r="F74" s="195" t="s">
        <v>952</v>
      </c>
    </row>
    <row r="75" spans="1:6" ht="15.75" thickBot="1">
      <c r="A75" s="196"/>
      <c r="B75" s="186" t="s">
        <v>639</v>
      </c>
      <c r="C75" s="198"/>
      <c r="D75" s="199"/>
      <c r="E75" s="199"/>
      <c r="F75" s="195"/>
    </row>
    <row r="76" spans="1:6" ht="15.75" customHeight="1">
      <c r="A76" s="200">
        <v>4321</v>
      </c>
      <c r="B76" s="224" t="s">
        <v>599</v>
      </c>
      <c r="C76" s="205" t="s">
        <v>927</v>
      </c>
      <c r="D76" s="203"/>
      <c r="E76" s="203"/>
      <c r="F76" s="204" t="s">
        <v>952</v>
      </c>
    </row>
    <row r="77" spans="1:6" ht="15.75" thickBot="1">
      <c r="A77" s="209">
        <v>4322</v>
      </c>
      <c r="B77" s="226" t="s">
        <v>600</v>
      </c>
      <c r="C77" s="218" t="s">
        <v>928</v>
      </c>
      <c r="D77" s="219"/>
      <c r="E77" s="219"/>
      <c r="F77" s="220" t="s">
        <v>952</v>
      </c>
    </row>
    <row r="78" spans="1:6" ht="23.25" thickBot="1">
      <c r="A78" s="196">
        <v>4330</v>
      </c>
      <c r="B78" s="228" t="s">
        <v>321</v>
      </c>
      <c r="C78" s="198" t="s">
        <v>943</v>
      </c>
      <c r="D78" s="203">
        <f>SUM(E78:F78)</f>
        <v>0</v>
      </c>
      <c r="E78" s="199">
        <f>SUM(E80:E82)</f>
        <v>0</v>
      </c>
      <c r="F78" s="195" t="s">
        <v>952</v>
      </c>
    </row>
    <row r="79" spans="1:6" ht="15.75" thickBot="1">
      <c r="A79" s="196"/>
      <c r="B79" s="186" t="s">
        <v>639</v>
      </c>
      <c r="C79" s="198"/>
      <c r="D79" s="199"/>
      <c r="E79" s="199"/>
      <c r="F79" s="195"/>
    </row>
    <row r="80" spans="1:6" ht="15">
      <c r="A80" s="200">
        <v>4331</v>
      </c>
      <c r="B80" s="224" t="s">
        <v>601</v>
      </c>
      <c r="C80" s="205" t="s">
        <v>929</v>
      </c>
      <c r="D80" s="203"/>
      <c r="E80" s="203"/>
      <c r="F80" s="204" t="s">
        <v>952</v>
      </c>
    </row>
    <row r="81" spans="1:6" ht="15">
      <c r="A81" s="200">
        <v>4332</v>
      </c>
      <c r="B81" s="224" t="s">
        <v>602</v>
      </c>
      <c r="C81" s="205" t="s">
        <v>930</v>
      </c>
      <c r="D81" s="203"/>
      <c r="E81" s="203"/>
      <c r="F81" s="204" t="s">
        <v>952</v>
      </c>
    </row>
    <row r="82" spans="1:6" ht="15.75" thickBot="1">
      <c r="A82" s="209">
        <v>4333</v>
      </c>
      <c r="B82" s="226" t="s">
        <v>603</v>
      </c>
      <c r="C82" s="218" t="s">
        <v>931</v>
      </c>
      <c r="D82" s="219"/>
      <c r="E82" s="219"/>
      <c r="F82" s="220" t="s">
        <v>952</v>
      </c>
    </row>
    <row r="83" spans="1:6" ht="15.75" thickBot="1">
      <c r="A83" s="181">
        <v>4400</v>
      </c>
      <c r="B83" s="230" t="s">
        <v>322</v>
      </c>
      <c r="C83" s="194" t="s">
        <v>943</v>
      </c>
      <c r="D83" s="214">
        <f>SUM(E83:F83)</f>
        <v>0</v>
      </c>
      <c r="E83" s="184">
        <f>SUM(E85,E89)</f>
        <v>0</v>
      </c>
      <c r="F83" s="215" t="s">
        <v>952</v>
      </c>
    </row>
    <row r="84" spans="1:6" ht="15.75" thickBot="1">
      <c r="A84" s="185"/>
      <c r="B84" s="186" t="s">
        <v>642</v>
      </c>
      <c r="C84" s="183"/>
      <c r="D84" s="187"/>
      <c r="E84" s="187"/>
      <c r="F84" s="189"/>
    </row>
    <row r="85" spans="1:6" ht="24.75" thickBot="1">
      <c r="A85" s="196">
        <v>4410</v>
      </c>
      <c r="B85" s="228" t="s">
        <v>323</v>
      </c>
      <c r="C85" s="198" t="s">
        <v>943</v>
      </c>
      <c r="D85" s="203">
        <f>SUM(E85:F85)</f>
        <v>0</v>
      </c>
      <c r="E85" s="199">
        <f>SUM(E87:E88)</f>
        <v>0</v>
      </c>
      <c r="F85" s="195" t="s">
        <v>952</v>
      </c>
    </row>
    <row r="86" spans="1:6" ht="15.75" thickBot="1">
      <c r="A86" s="196"/>
      <c r="B86" s="186" t="s">
        <v>639</v>
      </c>
      <c r="C86" s="198"/>
      <c r="D86" s="199"/>
      <c r="E86" s="199"/>
      <c r="F86" s="195"/>
    </row>
    <row r="87" spans="1:6" ht="24">
      <c r="A87" s="200">
        <v>4411</v>
      </c>
      <c r="B87" s="224" t="s">
        <v>604</v>
      </c>
      <c r="C87" s="205" t="s">
        <v>932</v>
      </c>
      <c r="D87" s="203">
        <f>SUM(E87:F87)</f>
        <v>0</v>
      </c>
      <c r="E87" s="203"/>
      <c r="F87" s="204" t="s">
        <v>952</v>
      </c>
    </row>
    <row r="88" spans="1:6" ht="24">
      <c r="A88" s="200">
        <v>4412</v>
      </c>
      <c r="B88" s="224" t="s">
        <v>633</v>
      </c>
      <c r="C88" s="205" t="s">
        <v>933</v>
      </c>
      <c r="D88" s="203"/>
      <c r="E88" s="203"/>
      <c r="F88" s="204" t="s">
        <v>952</v>
      </c>
    </row>
    <row r="89" spans="1:6" ht="24.75" thickBot="1">
      <c r="A89" s="200">
        <v>4420</v>
      </c>
      <c r="B89" s="229" t="s">
        <v>324</v>
      </c>
      <c r="C89" s="207" t="s">
        <v>943</v>
      </c>
      <c r="D89" s="203">
        <f>SUM(E89:F89)</f>
        <v>0</v>
      </c>
      <c r="E89" s="203">
        <f>SUM(E91:E92)</f>
        <v>0</v>
      </c>
      <c r="F89" s="195" t="s">
        <v>952</v>
      </c>
    </row>
    <row r="90" spans="1:6" ht="15.75" thickBot="1">
      <c r="A90" s="196"/>
      <c r="B90" s="186" t="s">
        <v>639</v>
      </c>
      <c r="C90" s="198"/>
      <c r="D90" s="199"/>
      <c r="E90" s="199"/>
      <c r="F90" s="195"/>
    </row>
    <row r="91" spans="1:6" ht="24">
      <c r="A91" s="200">
        <v>4421</v>
      </c>
      <c r="B91" s="224" t="s">
        <v>816</v>
      </c>
      <c r="C91" s="205" t="s">
        <v>934</v>
      </c>
      <c r="D91" s="203"/>
      <c r="E91" s="203"/>
      <c r="F91" s="204" t="s">
        <v>952</v>
      </c>
    </row>
    <row r="92" spans="1:6" ht="24.75" thickBot="1">
      <c r="A92" s="209">
        <v>4422</v>
      </c>
      <c r="B92" s="226" t="s">
        <v>730</v>
      </c>
      <c r="C92" s="218" t="s">
        <v>935</v>
      </c>
      <c r="D92" s="219"/>
      <c r="E92" s="219"/>
      <c r="F92" s="220" t="s">
        <v>952</v>
      </c>
    </row>
    <row r="93" spans="1:6" ht="23.25" thickBot="1">
      <c r="A93" s="231">
        <v>4500</v>
      </c>
      <c r="B93" s="232" t="s">
        <v>325</v>
      </c>
      <c r="C93" s="233" t="s">
        <v>943</v>
      </c>
      <c r="D93" s="214">
        <f>SUM(E93:F93)</f>
        <v>0</v>
      </c>
      <c r="E93" s="214">
        <f>SUM(E95,E99,E103,E115)</f>
        <v>0</v>
      </c>
      <c r="F93" s="234" t="s">
        <v>952</v>
      </c>
    </row>
    <row r="94" spans="1:6" ht="15.75" thickBot="1">
      <c r="A94" s="185"/>
      <c r="B94" s="186" t="s">
        <v>642</v>
      </c>
      <c r="C94" s="183"/>
      <c r="D94" s="187"/>
      <c r="E94" s="187"/>
      <c r="F94" s="189"/>
    </row>
    <row r="95" spans="1:6" ht="24.75" thickBot="1">
      <c r="A95" s="196">
        <v>4510</v>
      </c>
      <c r="B95" s="235" t="s">
        <v>326</v>
      </c>
      <c r="C95" s="198" t="s">
        <v>943</v>
      </c>
      <c r="D95" s="203">
        <f>SUM(E95:F95)</f>
        <v>0</v>
      </c>
      <c r="E95" s="199">
        <f>SUM(E97:E98)</f>
        <v>0</v>
      </c>
      <c r="F95" s="195" t="s">
        <v>952</v>
      </c>
    </row>
    <row r="96" spans="1:6" ht="15.75" thickBot="1">
      <c r="A96" s="196"/>
      <c r="B96" s="186" t="s">
        <v>639</v>
      </c>
      <c r="C96" s="198"/>
      <c r="D96" s="199"/>
      <c r="E96" s="199"/>
      <c r="F96" s="195"/>
    </row>
    <row r="97" spans="1:6" ht="24">
      <c r="A97" s="200">
        <v>4511</v>
      </c>
      <c r="B97" s="236" t="s">
        <v>327</v>
      </c>
      <c r="C97" s="205" t="s">
        <v>936</v>
      </c>
      <c r="D97" s="203"/>
      <c r="E97" s="203"/>
      <c r="F97" s="204" t="s">
        <v>952</v>
      </c>
    </row>
    <row r="98" spans="1:6" ht="24.75" thickBot="1">
      <c r="A98" s="209">
        <v>4512</v>
      </c>
      <c r="B98" s="226" t="s">
        <v>731</v>
      </c>
      <c r="C98" s="218" t="s">
        <v>937</v>
      </c>
      <c r="D98" s="219"/>
      <c r="E98" s="219"/>
      <c r="F98" s="220" t="s">
        <v>952</v>
      </c>
    </row>
    <row r="99" spans="1:6" ht="24.75" thickBot="1">
      <c r="A99" s="196">
        <v>4520</v>
      </c>
      <c r="B99" s="235" t="s">
        <v>328</v>
      </c>
      <c r="C99" s="198" t="s">
        <v>943</v>
      </c>
      <c r="D99" s="203">
        <f>SUM(E99:F99)</f>
        <v>0</v>
      </c>
      <c r="E99" s="199">
        <f>SUM(E101:E102)</f>
        <v>0</v>
      </c>
      <c r="F99" s="195" t="s">
        <v>952</v>
      </c>
    </row>
    <row r="100" spans="1:6" ht="15.75" thickBot="1">
      <c r="A100" s="196"/>
      <c r="B100" s="186" t="s">
        <v>639</v>
      </c>
      <c r="C100" s="198"/>
      <c r="D100" s="199"/>
      <c r="E100" s="199"/>
      <c r="F100" s="195"/>
    </row>
    <row r="101" spans="1:6" ht="30" customHeight="1">
      <c r="A101" s="200">
        <v>4521</v>
      </c>
      <c r="B101" s="224" t="s">
        <v>685</v>
      </c>
      <c r="C101" s="205" t="s">
        <v>938</v>
      </c>
      <c r="D101" s="203"/>
      <c r="E101" s="203"/>
      <c r="F101" s="204" t="s">
        <v>952</v>
      </c>
    </row>
    <row r="102" spans="1:6" ht="24">
      <c r="A102" s="200">
        <v>4522</v>
      </c>
      <c r="B102" s="224" t="s">
        <v>697</v>
      </c>
      <c r="C102" s="205" t="s">
        <v>939</v>
      </c>
      <c r="D102" s="203"/>
      <c r="E102" s="203"/>
      <c r="F102" s="204" t="s">
        <v>952</v>
      </c>
    </row>
    <row r="103" spans="1:6" ht="38.25" customHeight="1" thickBot="1">
      <c r="A103" s="200">
        <v>4530</v>
      </c>
      <c r="B103" s="237" t="s">
        <v>329</v>
      </c>
      <c r="C103" s="207" t="s">
        <v>943</v>
      </c>
      <c r="D103" s="203">
        <f>SUM(E103:F103)</f>
        <v>0</v>
      </c>
      <c r="E103" s="203">
        <f>SUM(E105:E107)</f>
        <v>0</v>
      </c>
      <c r="F103" s="195" t="s">
        <v>952</v>
      </c>
    </row>
    <row r="104" spans="1:6" ht="15.75" thickBot="1">
      <c r="A104" s="196"/>
      <c r="B104" s="186" t="s">
        <v>639</v>
      </c>
      <c r="C104" s="198"/>
      <c r="D104" s="199"/>
      <c r="E104" s="199"/>
      <c r="F104" s="195"/>
    </row>
    <row r="105" spans="1:6" ht="38.25" customHeight="1">
      <c r="A105" s="200">
        <v>4531</v>
      </c>
      <c r="B105" s="238" t="s">
        <v>686</v>
      </c>
      <c r="C105" s="202" t="s">
        <v>832</v>
      </c>
      <c r="D105" s="203"/>
      <c r="E105" s="203"/>
      <c r="F105" s="195" t="s">
        <v>952</v>
      </c>
    </row>
    <row r="106" spans="1:6" ht="38.25" customHeight="1">
      <c r="A106" s="200">
        <v>4532</v>
      </c>
      <c r="B106" s="238" t="s">
        <v>687</v>
      </c>
      <c r="C106" s="205" t="s">
        <v>833</v>
      </c>
      <c r="D106" s="203"/>
      <c r="E106" s="203"/>
      <c r="F106" s="195" t="s">
        <v>952</v>
      </c>
    </row>
    <row r="107" spans="1:6" ht="24">
      <c r="A107" s="239">
        <v>4533</v>
      </c>
      <c r="B107" s="240" t="s">
        <v>330</v>
      </c>
      <c r="C107" s="241" t="s">
        <v>834</v>
      </c>
      <c r="D107" s="242"/>
      <c r="E107" s="242"/>
      <c r="F107" s="195" t="s">
        <v>952</v>
      </c>
    </row>
    <row r="108" spans="1:6" ht="15">
      <c r="A108" s="239"/>
      <c r="B108" s="243" t="s">
        <v>642</v>
      </c>
      <c r="C108" s="205"/>
      <c r="D108" s="203"/>
      <c r="E108" s="203"/>
      <c r="F108" s="204"/>
    </row>
    <row r="109" spans="1:6" ht="24">
      <c r="A109" s="239">
        <v>4534</v>
      </c>
      <c r="B109" s="243" t="s">
        <v>516</v>
      </c>
      <c r="C109" s="205"/>
      <c r="D109" s="203"/>
      <c r="E109" s="203"/>
      <c r="F109" s="195" t="s">
        <v>952</v>
      </c>
    </row>
    <row r="110" spans="1:6" ht="15">
      <c r="A110" s="239"/>
      <c r="B110" s="243" t="s">
        <v>655</v>
      </c>
      <c r="C110" s="205"/>
      <c r="D110" s="203"/>
      <c r="E110" s="203"/>
      <c r="F110" s="195"/>
    </row>
    <row r="111" spans="1:6" ht="21.75" customHeight="1">
      <c r="A111" s="244">
        <v>4535</v>
      </c>
      <c r="B111" s="245" t="s">
        <v>654</v>
      </c>
      <c r="C111" s="205"/>
      <c r="D111" s="203"/>
      <c r="E111" s="203"/>
      <c r="F111" s="195" t="s">
        <v>952</v>
      </c>
    </row>
    <row r="112" spans="1:6" ht="15">
      <c r="A112" s="200">
        <v>4536</v>
      </c>
      <c r="B112" s="243" t="s">
        <v>656</v>
      </c>
      <c r="C112" s="205"/>
      <c r="D112" s="203"/>
      <c r="E112" s="203"/>
      <c r="F112" s="195" t="s">
        <v>952</v>
      </c>
    </row>
    <row r="113" spans="1:6" ht="15">
      <c r="A113" s="200">
        <v>4537</v>
      </c>
      <c r="B113" s="243" t="s">
        <v>657</v>
      </c>
      <c r="C113" s="205"/>
      <c r="D113" s="203"/>
      <c r="E113" s="203"/>
      <c r="F113" s="195" t="s">
        <v>952</v>
      </c>
    </row>
    <row r="114" spans="1:6" ht="15.75" thickBot="1">
      <c r="A114" s="239">
        <v>4538</v>
      </c>
      <c r="B114" s="246" t="s">
        <v>659</v>
      </c>
      <c r="C114" s="241"/>
      <c r="D114" s="242"/>
      <c r="E114" s="242"/>
      <c r="F114" s="247" t="s">
        <v>952</v>
      </c>
    </row>
    <row r="115" spans="1:6" ht="24.75" thickBot="1">
      <c r="A115" s="181">
        <v>4540</v>
      </c>
      <c r="B115" s="248" t="s">
        <v>331</v>
      </c>
      <c r="C115" s="194" t="s">
        <v>943</v>
      </c>
      <c r="D115" s="187"/>
      <c r="E115" s="187"/>
      <c r="F115" s="184" t="s">
        <v>952</v>
      </c>
    </row>
    <row r="116" spans="1:6" ht="15">
      <c r="A116" s="196"/>
      <c r="B116" s="249" t="s">
        <v>639</v>
      </c>
      <c r="C116" s="198"/>
      <c r="D116" s="199"/>
      <c r="E116" s="199"/>
      <c r="F116" s="195"/>
    </row>
    <row r="117" spans="1:6" ht="38.25" customHeight="1">
      <c r="A117" s="200">
        <v>4541</v>
      </c>
      <c r="B117" s="250" t="s">
        <v>835</v>
      </c>
      <c r="C117" s="205" t="s">
        <v>837</v>
      </c>
      <c r="D117" s="203"/>
      <c r="E117" s="203"/>
      <c r="F117" s="195" t="s">
        <v>952</v>
      </c>
    </row>
    <row r="118" spans="1:6" ht="38.25" customHeight="1">
      <c r="A118" s="200">
        <v>4542</v>
      </c>
      <c r="B118" s="238" t="s">
        <v>836</v>
      </c>
      <c r="C118" s="205" t="s">
        <v>838</v>
      </c>
      <c r="D118" s="203"/>
      <c r="E118" s="203"/>
      <c r="F118" s="195" t="s">
        <v>952</v>
      </c>
    </row>
    <row r="119" spans="1:6" ht="24.75" thickBot="1">
      <c r="A119" s="209">
        <v>4543</v>
      </c>
      <c r="B119" s="251" t="s">
        <v>332</v>
      </c>
      <c r="C119" s="218" t="s">
        <v>839</v>
      </c>
      <c r="D119" s="203">
        <f>SUM(E119:F119)</f>
        <v>0</v>
      </c>
      <c r="E119" s="219">
        <f>SUM(E121,E125,E126)</f>
        <v>0</v>
      </c>
      <c r="F119" s="220" t="s">
        <v>952</v>
      </c>
    </row>
    <row r="120" spans="1:6" ht="15">
      <c r="A120" s="239"/>
      <c r="B120" s="243" t="s">
        <v>642</v>
      </c>
      <c r="C120" s="205"/>
      <c r="D120" s="203"/>
      <c r="E120" s="203"/>
      <c r="F120" s="195"/>
    </row>
    <row r="121" spans="1:6" ht="24">
      <c r="A121" s="239">
        <v>4544</v>
      </c>
      <c r="B121" s="243" t="s">
        <v>517</v>
      </c>
      <c r="C121" s="205"/>
      <c r="D121" s="203">
        <f>SUM(E121:F121)</f>
        <v>0</v>
      </c>
      <c r="E121" s="203">
        <f>E123+E124</f>
        <v>0</v>
      </c>
      <c r="F121" s="195" t="s">
        <v>952</v>
      </c>
    </row>
    <row r="122" spans="1:6" ht="15">
      <c r="A122" s="239"/>
      <c r="B122" s="243" t="s">
        <v>655</v>
      </c>
      <c r="C122" s="205"/>
      <c r="D122" s="203"/>
      <c r="E122" s="203"/>
      <c r="F122" s="195"/>
    </row>
    <row r="123" spans="1:6" ht="21" customHeight="1">
      <c r="A123" s="244">
        <v>4545</v>
      </c>
      <c r="B123" s="245" t="s">
        <v>654</v>
      </c>
      <c r="C123" s="205"/>
      <c r="D123" s="203"/>
      <c r="E123" s="203"/>
      <c r="F123" s="195" t="s">
        <v>952</v>
      </c>
    </row>
    <row r="124" spans="1:6" ht="15">
      <c r="A124" s="200">
        <v>4546</v>
      </c>
      <c r="B124" s="252" t="s">
        <v>658</v>
      </c>
      <c r="C124" s="205"/>
      <c r="D124" s="203"/>
      <c r="E124" s="203"/>
      <c r="F124" s="195" t="s">
        <v>952</v>
      </c>
    </row>
    <row r="125" spans="1:6" ht="15">
      <c r="A125" s="200">
        <v>4547</v>
      </c>
      <c r="B125" s="243" t="s">
        <v>657</v>
      </c>
      <c r="C125" s="205"/>
      <c r="D125" s="203"/>
      <c r="E125" s="203"/>
      <c r="F125" s="195" t="s">
        <v>952</v>
      </c>
    </row>
    <row r="126" spans="1:6" ht="15.75" thickBot="1">
      <c r="A126" s="239">
        <v>4548</v>
      </c>
      <c r="B126" s="246" t="s">
        <v>659</v>
      </c>
      <c r="C126" s="241"/>
      <c r="D126" s="242"/>
      <c r="E126" s="242"/>
      <c r="F126" s="195" t="s">
        <v>952</v>
      </c>
    </row>
    <row r="127" spans="1:6" ht="32.25" customHeight="1" thickBot="1">
      <c r="A127" s="181">
        <v>4600</v>
      </c>
      <c r="B127" s="248" t="s">
        <v>333</v>
      </c>
      <c r="C127" s="194" t="s">
        <v>943</v>
      </c>
      <c r="D127" s="184">
        <f>SUM(E127:F127)</f>
        <v>500</v>
      </c>
      <c r="E127" s="184">
        <f>SUM(E129,E133,E139)</f>
        <v>500</v>
      </c>
      <c r="F127" s="215" t="s">
        <v>952</v>
      </c>
    </row>
    <row r="128" spans="1:6" ht="15.75" thickBot="1">
      <c r="A128" s="253"/>
      <c r="B128" s="254" t="s">
        <v>642</v>
      </c>
      <c r="C128" s="183"/>
      <c r="D128" s="187"/>
      <c r="E128" s="187"/>
      <c r="F128" s="189"/>
    </row>
    <row r="129" spans="1:6" ht="15">
      <c r="A129" s="255">
        <v>4610</v>
      </c>
      <c r="B129" s="256" t="s">
        <v>701</v>
      </c>
      <c r="C129" s="257"/>
      <c r="D129" s="203">
        <f>SUM(E129:F129)</f>
        <v>0</v>
      </c>
      <c r="E129" s="258">
        <f>E131+E132</f>
        <v>0</v>
      </c>
      <c r="F129" s="259" t="s">
        <v>953</v>
      </c>
    </row>
    <row r="130" spans="1:6" ht="15">
      <c r="A130" s="260"/>
      <c r="B130" s="261" t="s">
        <v>642</v>
      </c>
      <c r="C130" s="262"/>
      <c r="D130" s="203"/>
      <c r="E130" s="203"/>
      <c r="F130" s="204"/>
    </row>
    <row r="131" spans="1:6" ht="25.5">
      <c r="A131" s="263">
        <v>4610</v>
      </c>
      <c r="B131" s="264" t="s">
        <v>534</v>
      </c>
      <c r="C131" s="265" t="s">
        <v>533</v>
      </c>
      <c r="D131" s="199"/>
      <c r="E131" s="199"/>
      <c r="F131" s="204" t="s">
        <v>952</v>
      </c>
    </row>
    <row r="132" spans="1:6" ht="26.25" thickBot="1">
      <c r="A132" s="263">
        <v>4620</v>
      </c>
      <c r="B132" s="266" t="s">
        <v>703</v>
      </c>
      <c r="C132" s="265" t="s">
        <v>702</v>
      </c>
      <c r="D132" s="199"/>
      <c r="E132" s="199"/>
      <c r="F132" s="204" t="s">
        <v>952</v>
      </c>
    </row>
    <row r="133" spans="1:6" ht="35.25" thickBot="1">
      <c r="A133" s="263">
        <v>4630</v>
      </c>
      <c r="B133" s="267" t="s">
        <v>334</v>
      </c>
      <c r="C133" s="268" t="s">
        <v>943</v>
      </c>
      <c r="D133" s="203">
        <f>SUM(E133:F133)</f>
        <v>500</v>
      </c>
      <c r="E133" s="199">
        <f>SUM(E135:E138)</f>
        <v>500</v>
      </c>
      <c r="F133" s="204" t="s">
        <v>952</v>
      </c>
    </row>
    <row r="134" spans="1:6" ht="15.75" thickBot="1">
      <c r="A134" s="263"/>
      <c r="B134" s="269" t="s">
        <v>639</v>
      </c>
      <c r="C134" s="268"/>
      <c r="D134" s="199"/>
      <c r="E134" s="199"/>
      <c r="F134" s="204"/>
    </row>
    <row r="135" spans="1:6" ht="15">
      <c r="A135" s="255">
        <v>4631</v>
      </c>
      <c r="B135" s="270" t="s">
        <v>843</v>
      </c>
      <c r="C135" s="271" t="s">
        <v>840</v>
      </c>
      <c r="D135" s="203"/>
      <c r="E135" s="203"/>
      <c r="F135" s="204" t="s">
        <v>952</v>
      </c>
    </row>
    <row r="136" spans="1:6" ht="25.5" customHeight="1">
      <c r="A136" s="255">
        <v>4632</v>
      </c>
      <c r="B136" s="272" t="s">
        <v>844</v>
      </c>
      <c r="C136" s="271" t="s">
        <v>841</v>
      </c>
      <c r="D136" s="203"/>
      <c r="E136" s="203"/>
      <c r="F136" s="204" t="s">
        <v>952</v>
      </c>
    </row>
    <row r="137" spans="1:6" ht="17.25" customHeight="1">
      <c r="A137" s="255">
        <v>4633</v>
      </c>
      <c r="B137" s="270" t="s">
        <v>845</v>
      </c>
      <c r="C137" s="271" t="s">
        <v>842</v>
      </c>
      <c r="D137" s="203"/>
      <c r="E137" s="203"/>
      <c r="F137" s="204" t="s">
        <v>952</v>
      </c>
    </row>
    <row r="138" spans="1:6" ht="14.25" customHeight="1">
      <c r="A138" s="255">
        <v>4634</v>
      </c>
      <c r="B138" s="270" t="s">
        <v>846</v>
      </c>
      <c r="C138" s="271" t="s">
        <v>10</v>
      </c>
      <c r="D138" s="203">
        <f>SUM(E138:F138)</f>
        <v>500</v>
      </c>
      <c r="E138" s="203">
        <v>500</v>
      </c>
      <c r="F138" s="204" t="s">
        <v>952</v>
      </c>
    </row>
    <row r="139" spans="1:6" ht="15.75" thickBot="1">
      <c r="A139" s="255">
        <v>4640</v>
      </c>
      <c r="B139" s="273" t="s">
        <v>335</v>
      </c>
      <c r="C139" s="274" t="s">
        <v>943</v>
      </c>
      <c r="D139" s="203">
        <f>SUM(E139:F139)</f>
        <v>0</v>
      </c>
      <c r="E139" s="203">
        <f>E141</f>
        <v>0</v>
      </c>
      <c r="F139" s="204" t="s">
        <v>952</v>
      </c>
    </row>
    <row r="140" spans="1:6" ht="15.75" thickBot="1">
      <c r="A140" s="263"/>
      <c r="B140" s="269" t="s">
        <v>639</v>
      </c>
      <c r="C140" s="268"/>
      <c r="D140" s="199"/>
      <c r="E140" s="199"/>
      <c r="F140" s="195"/>
    </row>
    <row r="141" spans="1:6" ht="15.75" thickBot="1">
      <c r="A141" s="275">
        <v>4641</v>
      </c>
      <c r="B141" s="276" t="s">
        <v>847</v>
      </c>
      <c r="C141" s="277" t="s">
        <v>848</v>
      </c>
      <c r="D141" s="219"/>
      <c r="E141" s="219"/>
      <c r="F141" s="220" t="s">
        <v>952</v>
      </c>
    </row>
    <row r="142" spans="1:6" ht="38.25" customHeight="1" thickBot="1">
      <c r="A142" s="181">
        <v>4700</v>
      </c>
      <c r="B142" s="278" t="s">
        <v>336</v>
      </c>
      <c r="C142" s="194" t="s">
        <v>943</v>
      </c>
      <c r="D142" s="184">
        <f>SUM(E142:F142)</f>
        <v>3769.8</v>
      </c>
      <c r="E142" s="184">
        <f>SUM(E144,E148,E154,E157,E161,E164,E167)</f>
        <v>3769.8</v>
      </c>
      <c r="F142" s="184">
        <f>SUM(F144,F148,F154,F157,F161,F164,F167)</f>
        <v>0</v>
      </c>
    </row>
    <row r="143" spans="1:6" ht="15.75" thickBot="1">
      <c r="A143" s="185"/>
      <c r="B143" s="186" t="s">
        <v>642</v>
      </c>
      <c r="C143" s="183"/>
      <c r="D143" s="187"/>
      <c r="E143" s="187"/>
      <c r="F143" s="189"/>
    </row>
    <row r="144" spans="1:6" ht="40.5" customHeight="1" thickBot="1">
      <c r="A144" s="196">
        <v>4710</v>
      </c>
      <c r="B144" s="216" t="s">
        <v>337</v>
      </c>
      <c r="C144" s="198" t="s">
        <v>943</v>
      </c>
      <c r="D144" s="203">
        <f>SUM(E144:F144)</f>
        <v>300</v>
      </c>
      <c r="E144" s="199">
        <f>E146+E147</f>
        <v>300</v>
      </c>
      <c r="F144" s="195" t="s">
        <v>952</v>
      </c>
    </row>
    <row r="145" spans="1:6" ht="15.75" thickBot="1">
      <c r="A145" s="196"/>
      <c r="B145" s="186" t="s">
        <v>639</v>
      </c>
      <c r="C145" s="198"/>
      <c r="D145" s="199"/>
      <c r="E145" s="199"/>
      <c r="F145" s="195"/>
    </row>
    <row r="146" spans="1:6" ht="51" customHeight="1">
      <c r="A146" s="200">
        <v>4711</v>
      </c>
      <c r="B146" s="201" t="s">
        <v>535</v>
      </c>
      <c r="C146" s="205" t="s">
        <v>849</v>
      </c>
      <c r="D146" s="203"/>
      <c r="E146" s="203"/>
      <c r="F146" s="204" t="s">
        <v>952</v>
      </c>
    </row>
    <row r="147" spans="1:6" ht="29.25" customHeight="1" thickBot="1">
      <c r="A147" s="209">
        <v>4712</v>
      </c>
      <c r="B147" s="226" t="s">
        <v>866</v>
      </c>
      <c r="C147" s="218" t="s">
        <v>850</v>
      </c>
      <c r="D147" s="203">
        <f>SUM(E147:F147)</f>
        <v>300</v>
      </c>
      <c r="E147" s="219">
        <v>300</v>
      </c>
      <c r="F147" s="220" t="s">
        <v>952</v>
      </c>
    </row>
    <row r="148" spans="1:6" ht="50.25" customHeight="1" thickBot="1">
      <c r="A148" s="196">
        <v>4720</v>
      </c>
      <c r="B148" s="228" t="s">
        <v>338</v>
      </c>
      <c r="C148" s="279" t="s">
        <v>952</v>
      </c>
      <c r="D148" s="203">
        <f>SUM(E148:F148)</f>
        <v>60</v>
      </c>
      <c r="E148" s="199">
        <f>SUM(E150:E153)</f>
        <v>60</v>
      </c>
      <c r="F148" s="220" t="s">
        <v>952</v>
      </c>
    </row>
    <row r="149" spans="1:6" ht="15.75" thickBot="1">
      <c r="A149" s="196"/>
      <c r="B149" s="186" t="s">
        <v>639</v>
      </c>
      <c r="C149" s="198"/>
      <c r="D149" s="199"/>
      <c r="E149" s="199"/>
      <c r="F149" s="195"/>
    </row>
    <row r="150" spans="1:6" ht="15.75" customHeight="1">
      <c r="A150" s="200">
        <v>4721</v>
      </c>
      <c r="B150" s="224" t="s">
        <v>732</v>
      </c>
      <c r="C150" s="205" t="s">
        <v>867</v>
      </c>
      <c r="D150" s="203"/>
      <c r="E150" s="203"/>
      <c r="F150" s="204" t="s">
        <v>952</v>
      </c>
    </row>
    <row r="151" spans="1:6" ht="15">
      <c r="A151" s="200">
        <v>4722</v>
      </c>
      <c r="B151" s="224" t="s">
        <v>733</v>
      </c>
      <c r="C151" s="280">
        <v>4822</v>
      </c>
      <c r="D151" s="203">
        <f>SUM(E151:F151)</f>
        <v>30</v>
      </c>
      <c r="E151" s="203">
        <v>30</v>
      </c>
      <c r="F151" s="204" t="s">
        <v>952</v>
      </c>
    </row>
    <row r="152" spans="1:6" ht="15">
      <c r="A152" s="200">
        <v>4723</v>
      </c>
      <c r="B152" s="224" t="s">
        <v>870</v>
      </c>
      <c r="C152" s="205" t="s">
        <v>868</v>
      </c>
      <c r="D152" s="203">
        <f>SUM(E152:F152)</f>
        <v>30</v>
      </c>
      <c r="E152" s="203">
        <v>30</v>
      </c>
      <c r="F152" s="204" t="s">
        <v>952</v>
      </c>
    </row>
    <row r="153" spans="1:6" ht="24.75" thickBot="1">
      <c r="A153" s="209">
        <v>4724</v>
      </c>
      <c r="B153" s="226" t="s">
        <v>871</v>
      </c>
      <c r="C153" s="218" t="s">
        <v>869</v>
      </c>
      <c r="D153" s="219"/>
      <c r="E153" s="219"/>
      <c r="F153" s="220" t="s">
        <v>952</v>
      </c>
    </row>
    <row r="154" spans="1:6" ht="24.75" thickBot="1">
      <c r="A154" s="196">
        <v>4730</v>
      </c>
      <c r="B154" s="228" t="s">
        <v>339</v>
      </c>
      <c r="C154" s="198" t="s">
        <v>943</v>
      </c>
      <c r="D154" s="199">
        <f>D156</f>
        <v>0</v>
      </c>
      <c r="E154" s="199">
        <f>E156</f>
        <v>0</v>
      </c>
      <c r="F154" s="195" t="s">
        <v>952</v>
      </c>
    </row>
    <row r="155" spans="1:6" ht="15.75" thickBot="1">
      <c r="A155" s="196"/>
      <c r="B155" s="186" t="s">
        <v>639</v>
      </c>
      <c r="C155" s="198"/>
      <c r="D155" s="199"/>
      <c r="E155" s="199"/>
      <c r="F155" s="195"/>
    </row>
    <row r="156" spans="1:6" ht="24">
      <c r="A156" s="200">
        <v>4731</v>
      </c>
      <c r="B156" s="236" t="s">
        <v>340</v>
      </c>
      <c r="C156" s="205" t="s">
        <v>872</v>
      </c>
      <c r="D156" s="203"/>
      <c r="E156" s="203"/>
      <c r="F156" s="204" t="s">
        <v>952</v>
      </c>
    </row>
    <row r="157" spans="1:6" ht="36.75" thickBot="1">
      <c r="A157" s="200">
        <v>4740</v>
      </c>
      <c r="B157" s="281" t="s">
        <v>341</v>
      </c>
      <c r="C157" s="207" t="s">
        <v>943</v>
      </c>
      <c r="D157" s="203">
        <f>SUM(E157:F157)</f>
        <v>0</v>
      </c>
      <c r="E157" s="203">
        <f>E159+E160</f>
        <v>0</v>
      </c>
      <c r="F157" s="204" t="s">
        <v>952</v>
      </c>
    </row>
    <row r="158" spans="1:6" ht="15.75" thickBot="1">
      <c r="A158" s="196"/>
      <c r="B158" s="186" t="s">
        <v>639</v>
      </c>
      <c r="C158" s="198"/>
      <c r="D158" s="199"/>
      <c r="E158" s="199"/>
      <c r="F158" s="195"/>
    </row>
    <row r="159" spans="1:6" ht="27.75" customHeight="1">
      <c r="A159" s="200">
        <v>4741</v>
      </c>
      <c r="B159" s="224" t="s">
        <v>734</v>
      </c>
      <c r="C159" s="205" t="s">
        <v>873</v>
      </c>
      <c r="D159" s="203"/>
      <c r="E159" s="203"/>
      <c r="F159" s="204" t="s">
        <v>952</v>
      </c>
    </row>
    <row r="160" spans="1:6" ht="27" customHeight="1" thickBot="1">
      <c r="A160" s="209">
        <v>4742</v>
      </c>
      <c r="B160" s="226" t="s">
        <v>876</v>
      </c>
      <c r="C160" s="218" t="s">
        <v>874</v>
      </c>
      <c r="D160" s="219"/>
      <c r="E160" s="219"/>
      <c r="F160" s="220" t="s">
        <v>952</v>
      </c>
    </row>
    <row r="161" spans="1:6" ht="39.75" customHeight="1" thickBot="1">
      <c r="A161" s="196">
        <v>4750</v>
      </c>
      <c r="B161" s="228" t="s">
        <v>342</v>
      </c>
      <c r="C161" s="198" t="s">
        <v>943</v>
      </c>
      <c r="D161" s="203">
        <f>SUM(E161:F161)</f>
        <v>0</v>
      </c>
      <c r="E161" s="199">
        <f>E163</f>
        <v>0</v>
      </c>
      <c r="F161" s="195" t="s">
        <v>952</v>
      </c>
    </row>
    <row r="162" spans="1:6" ht="15.75" thickBot="1">
      <c r="A162" s="196"/>
      <c r="B162" s="186" t="s">
        <v>639</v>
      </c>
      <c r="C162" s="198"/>
      <c r="D162" s="199"/>
      <c r="E162" s="199"/>
      <c r="F162" s="195"/>
    </row>
    <row r="163" spans="1:6" ht="39.75" customHeight="1" thickBot="1">
      <c r="A163" s="209">
        <v>4751</v>
      </c>
      <c r="B163" s="226" t="s">
        <v>877</v>
      </c>
      <c r="C163" s="218" t="s">
        <v>878</v>
      </c>
      <c r="D163" s="219"/>
      <c r="E163" s="219"/>
      <c r="F163" s="220" t="s">
        <v>952</v>
      </c>
    </row>
    <row r="164" spans="1:6" ht="17.25" customHeight="1" thickBot="1">
      <c r="A164" s="196">
        <v>4760</v>
      </c>
      <c r="B164" s="282" t="s">
        <v>343</v>
      </c>
      <c r="C164" s="198" t="s">
        <v>943</v>
      </c>
      <c r="D164" s="203">
        <f>SUM(E164:F164)</f>
        <v>0</v>
      </c>
      <c r="E164" s="199">
        <f>E166</f>
        <v>0</v>
      </c>
      <c r="F164" s="195" t="s">
        <v>952</v>
      </c>
    </row>
    <row r="165" spans="1:6" ht="15.75" thickBot="1">
      <c r="A165" s="196"/>
      <c r="B165" s="186" t="s">
        <v>639</v>
      </c>
      <c r="C165" s="198"/>
      <c r="D165" s="199"/>
      <c r="E165" s="199"/>
      <c r="F165" s="195"/>
    </row>
    <row r="166" spans="1:6" ht="17.25" customHeight="1">
      <c r="A166" s="200">
        <v>4761</v>
      </c>
      <c r="B166" s="224" t="s">
        <v>880</v>
      </c>
      <c r="C166" s="205" t="s">
        <v>879</v>
      </c>
      <c r="D166" s="203"/>
      <c r="E166" s="203"/>
      <c r="F166" s="204" t="s">
        <v>952</v>
      </c>
    </row>
    <row r="167" spans="1:6" ht="15.75" thickBot="1">
      <c r="A167" s="200">
        <v>4770</v>
      </c>
      <c r="B167" s="229" t="s">
        <v>344</v>
      </c>
      <c r="C167" s="207" t="s">
        <v>943</v>
      </c>
      <c r="D167" s="203">
        <f>SUM(E167:F167)</f>
        <v>3409.8</v>
      </c>
      <c r="E167" s="203">
        <f>E169</f>
        <v>3409.8</v>
      </c>
      <c r="F167" s="203">
        <f>F169</f>
        <v>0</v>
      </c>
    </row>
    <row r="168" spans="1:6" ht="15.75" thickBot="1">
      <c r="A168" s="196"/>
      <c r="B168" s="186" t="s">
        <v>639</v>
      </c>
      <c r="C168" s="198"/>
      <c r="D168" s="199"/>
      <c r="E168" s="199"/>
      <c r="F168" s="195"/>
    </row>
    <row r="169" spans="1:6" ht="15">
      <c r="A169" s="200">
        <v>4771</v>
      </c>
      <c r="B169" s="224" t="s">
        <v>885</v>
      </c>
      <c r="C169" s="205" t="s">
        <v>881</v>
      </c>
      <c r="D169" s="203">
        <f>SUM(E169:F169)</f>
        <v>3409.8</v>
      </c>
      <c r="E169" s="203">
        <v>3409.8</v>
      </c>
      <c r="F169" s="204"/>
    </row>
    <row r="170" spans="1:6" ht="36.75" thickBot="1">
      <c r="A170" s="231">
        <v>4772</v>
      </c>
      <c r="B170" s="283" t="s">
        <v>704</v>
      </c>
      <c r="C170" s="198" t="s">
        <v>943</v>
      </c>
      <c r="D170" s="284"/>
      <c r="E170" s="284"/>
      <c r="F170" s="234"/>
    </row>
    <row r="171" spans="1:6" s="22" customFormat="1" ht="56.25" customHeight="1" thickBot="1">
      <c r="A171" s="181">
        <v>5000</v>
      </c>
      <c r="B171" s="285" t="s">
        <v>345</v>
      </c>
      <c r="C171" s="194" t="s">
        <v>943</v>
      </c>
      <c r="D171" s="286">
        <f>SUM(E171:F171)</f>
        <v>10675.2</v>
      </c>
      <c r="E171" s="287" t="s">
        <v>952</v>
      </c>
      <c r="F171" s="286">
        <f>SUM(F173,F197,F200)</f>
        <v>10675.2</v>
      </c>
    </row>
    <row r="172" spans="1:6" ht="15.75" thickBot="1">
      <c r="A172" s="185"/>
      <c r="B172" s="186" t="s">
        <v>642</v>
      </c>
      <c r="C172" s="183"/>
      <c r="D172" s="187"/>
      <c r="E172" s="188"/>
      <c r="F172" s="187"/>
    </row>
    <row r="173" spans="1:6" ht="23.25" thickBot="1">
      <c r="A173" s="196">
        <v>5100</v>
      </c>
      <c r="B173" s="288" t="s">
        <v>346</v>
      </c>
      <c r="C173" s="198" t="s">
        <v>943</v>
      </c>
      <c r="D173" s="289">
        <f>SUM(E173:F173)</f>
        <v>10675.2</v>
      </c>
      <c r="E173" s="290" t="s">
        <v>952</v>
      </c>
      <c r="F173" s="289">
        <f>SUM(F175,F180,F185)</f>
        <v>10675.2</v>
      </c>
    </row>
    <row r="174" spans="1:6" ht="15.75" thickBot="1">
      <c r="A174" s="291"/>
      <c r="B174" s="249" t="s">
        <v>642</v>
      </c>
      <c r="C174" s="292"/>
      <c r="D174" s="258"/>
      <c r="E174" s="293"/>
      <c r="F174" s="258"/>
    </row>
    <row r="175" spans="1:6" ht="23.25" thickBot="1">
      <c r="A175" s="196">
        <v>5110</v>
      </c>
      <c r="B175" s="228" t="s">
        <v>347</v>
      </c>
      <c r="C175" s="198" t="s">
        <v>943</v>
      </c>
      <c r="D175" s="203">
        <f>SUM(E175:F175)</f>
        <v>4600</v>
      </c>
      <c r="E175" s="294" t="s">
        <v>952</v>
      </c>
      <c r="F175" s="199">
        <f>SUM(F177:F179)</f>
        <v>4600</v>
      </c>
    </row>
    <row r="176" spans="1:6" ht="15">
      <c r="A176" s="196"/>
      <c r="B176" s="295" t="s">
        <v>639</v>
      </c>
      <c r="C176" s="198"/>
      <c r="D176" s="199"/>
      <c r="E176" s="208"/>
      <c r="F176" s="199"/>
    </row>
    <row r="177" spans="1:6" ht="15">
      <c r="A177" s="200">
        <v>5111</v>
      </c>
      <c r="B177" s="288" t="s">
        <v>694</v>
      </c>
      <c r="C177" s="296" t="s">
        <v>882</v>
      </c>
      <c r="D177" s="203">
        <f>SUM(E177:F177)</f>
        <v>0</v>
      </c>
      <c r="E177" s="297" t="s">
        <v>952</v>
      </c>
      <c r="F177" s="203"/>
    </row>
    <row r="178" spans="1:6" ht="20.25" customHeight="1">
      <c r="A178" s="200">
        <v>5112</v>
      </c>
      <c r="B178" s="224" t="s">
        <v>695</v>
      </c>
      <c r="C178" s="296" t="s">
        <v>883</v>
      </c>
      <c r="D178" s="203">
        <f>SUM(E178:F178)</f>
        <v>4600</v>
      </c>
      <c r="E178" s="297" t="s">
        <v>952</v>
      </c>
      <c r="F178" s="203">
        <v>4600</v>
      </c>
    </row>
    <row r="179" spans="1:6" ht="26.25" customHeight="1" thickBot="1">
      <c r="A179" s="200">
        <v>5113</v>
      </c>
      <c r="B179" s="224" t="s">
        <v>696</v>
      </c>
      <c r="C179" s="296" t="s">
        <v>884</v>
      </c>
      <c r="D179" s="203">
        <f>SUM(E179:F179)</f>
        <v>0</v>
      </c>
      <c r="E179" s="297" t="s">
        <v>952</v>
      </c>
      <c r="F179" s="203"/>
    </row>
    <row r="180" spans="1:6" ht="28.5" customHeight="1" thickBot="1">
      <c r="A180" s="200">
        <v>5120</v>
      </c>
      <c r="B180" s="229" t="s">
        <v>348</v>
      </c>
      <c r="C180" s="207" t="s">
        <v>943</v>
      </c>
      <c r="D180" s="203">
        <f>SUM(E180:F180)</f>
        <v>5475.2</v>
      </c>
      <c r="E180" s="294" t="s">
        <v>952</v>
      </c>
      <c r="F180" s="203">
        <f>SUM(F182:F184)</f>
        <v>5475.2</v>
      </c>
    </row>
    <row r="181" spans="1:6" ht="15">
      <c r="A181" s="196"/>
      <c r="B181" s="298" t="s">
        <v>639</v>
      </c>
      <c r="C181" s="198"/>
      <c r="D181" s="199"/>
      <c r="E181" s="208"/>
      <c r="F181" s="199"/>
    </row>
    <row r="182" spans="1:6" ht="15">
      <c r="A182" s="200">
        <v>5121</v>
      </c>
      <c r="B182" s="224" t="s">
        <v>691</v>
      </c>
      <c r="C182" s="296" t="s">
        <v>886</v>
      </c>
      <c r="D182" s="203">
        <f>SUM(E182:F182)</f>
        <v>5000</v>
      </c>
      <c r="E182" s="297" t="s">
        <v>952</v>
      </c>
      <c r="F182" s="203">
        <v>5000</v>
      </c>
    </row>
    <row r="183" spans="1:6" ht="15">
      <c r="A183" s="200">
        <v>5122</v>
      </c>
      <c r="B183" s="224" t="s">
        <v>692</v>
      </c>
      <c r="C183" s="296" t="s">
        <v>887</v>
      </c>
      <c r="D183" s="203">
        <f>SUM(E183:F183)</f>
        <v>475.2</v>
      </c>
      <c r="E183" s="297" t="s">
        <v>952</v>
      </c>
      <c r="F183" s="203">
        <v>475.2</v>
      </c>
    </row>
    <row r="184" spans="1:6" ht="17.25" customHeight="1" thickBot="1">
      <c r="A184" s="200">
        <v>5123</v>
      </c>
      <c r="B184" s="224" t="s">
        <v>693</v>
      </c>
      <c r="C184" s="296" t="s">
        <v>888</v>
      </c>
      <c r="D184" s="203">
        <f>SUM(E184:F184)</f>
        <v>0</v>
      </c>
      <c r="E184" s="297" t="s">
        <v>952</v>
      </c>
      <c r="F184" s="203"/>
    </row>
    <row r="185" spans="1:6" ht="28.5" customHeight="1" thickBot="1">
      <c r="A185" s="200">
        <v>5130</v>
      </c>
      <c r="B185" s="229" t="s">
        <v>349</v>
      </c>
      <c r="C185" s="207" t="s">
        <v>943</v>
      </c>
      <c r="D185" s="203">
        <f>SUM(E185:F185)</f>
        <v>600</v>
      </c>
      <c r="E185" s="294" t="s">
        <v>952</v>
      </c>
      <c r="F185" s="203">
        <f>SUM(F187:F190)</f>
        <v>600</v>
      </c>
    </row>
    <row r="186" spans="1:6" ht="15">
      <c r="A186" s="196"/>
      <c r="B186" s="295" t="s">
        <v>639</v>
      </c>
      <c r="C186" s="198"/>
      <c r="D186" s="199"/>
      <c r="E186" s="208"/>
      <c r="F186" s="199"/>
    </row>
    <row r="187" spans="1:6" ht="17.25" customHeight="1">
      <c r="A187" s="200">
        <v>5131</v>
      </c>
      <c r="B187" s="288" t="s">
        <v>891</v>
      </c>
      <c r="C187" s="296" t="s">
        <v>889</v>
      </c>
      <c r="D187" s="203"/>
      <c r="E187" s="297" t="s">
        <v>952</v>
      </c>
      <c r="F187" s="203"/>
    </row>
    <row r="188" spans="1:6" ht="17.25" customHeight="1" thickBot="1">
      <c r="A188" s="200">
        <v>5132</v>
      </c>
      <c r="B188" s="224" t="s">
        <v>688</v>
      </c>
      <c r="C188" s="296" t="s">
        <v>890</v>
      </c>
      <c r="D188" s="203"/>
      <c r="E188" s="297" t="s">
        <v>952</v>
      </c>
      <c r="F188" s="203"/>
    </row>
    <row r="189" spans="1:6" ht="17.25" customHeight="1" thickBot="1">
      <c r="A189" s="200">
        <v>5133</v>
      </c>
      <c r="B189" s="224" t="s">
        <v>689</v>
      </c>
      <c r="C189" s="296" t="s">
        <v>897</v>
      </c>
      <c r="D189" s="203"/>
      <c r="E189" s="294" t="s">
        <v>952</v>
      </c>
      <c r="F189" s="203"/>
    </row>
    <row r="190" spans="1:6" ht="17.25" customHeight="1" thickBot="1">
      <c r="A190" s="200">
        <v>5134</v>
      </c>
      <c r="B190" s="224" t="s">
        <v>690</v>
      </c>
      <c r="C190" s="296" t="s">
        <v>898</v>
      </c>
      <c r="D190" s="203">
        <f>SUM(E190:F190)</f>
        <v>600</v>
      </c>
      <c r="E190" s="294" t="s">
        <v>952</v>
      </c>
      <c r="F190" s="203">
        <v>600</v>
      </c>
    </row>
    <row r="191" spans="1:6" ht="19.5" customHeight="1" thickBot="1">
      <c r="A191" s="200">
        <v>5200</v>
      </c>
      <c r="B191" s="229" t="s">
        <v>350</v>
      </c>
      <c r="C191" s="207" t="s">
        <v>943</v>
      </c>
      <c r="D191" s="299">
        <f>SUM(E191:F191)</f>
        <v>0</v>
      </c>
      <c r="E191" s="297" t="s">
        <v>952</v>
      </c>
      <c r="F191" s="299">
        <f>SUM(F193:F196)</f>
        <v>0</v>
      </c>
    </row>
    <row r="192" spans="1:6" ht="15">
      <c r="A192" s="291"/>
      <c r="B192" s="249" t="s">
        <v>642</v>
      </c>
      <c r="C192" s="292"/>
      <c r="D192" s="258"/>
      <c r="E192" s="293"/>
      <c r="F192" s="258"/>
    </row>
    <row r="193" spans="1:6" ht="27" customHeight="1">
      <c r="A193" s="196">
        <v>5211</v>
      </c>
      <c r="B193" s="288" t="s">
        <v>705</v>
      </c>
      <c r="C193" s="300" t="s">
        <v>892</v>
      </c>
      <c r="D193" s="199"/>
      <c r="E193" s="290" t="s">
        <v>952</v>
      </c>
      <c r="F193" s="199"/>
    </row>
    <row r="194" spans="1:6" ht="17.25" customHeight="1">
      <c r="A194" s="200">
        <v>5221</v>
      </c>
      <c r="B194" s="224" t="s">
        <v>706</v>
      </c>
      <c r="C194" s="296" t="s">
        <v>893</v>
      </c>
      <c r="D194" s="203"/>
      <c r="E194" s="297" t="s">
        <v>952</v>
      </c>
      <c r="F194" s="203"/>
    </row>
    <row r="195" spans="1:6" ht="24.75" customHeight="1">
      <c r="A195" s="200">
        <v>5231</v>
      </c>
      <c r="B195" s="224" t="s">
        <v>707</v>
      </c>
      <c r="C195" s="296" t="s">
        <v>894</v>
      </c>
      <c r="D195" s="203"/>
      <c r="E195" s="297" t="s">
        <v>952</v>
      </c>
      <c r="F195" s="203"/>
    </row>
    <row r="196" spans="1:6" ht="17.25" customHeight="1">
      <c r="A196" s="200">
        <v>5241</v>
      </c>
      <c r="B196" s="224" t="s">
        <v>896</v>
      </c>
      <c r="C196" s="296" t="s">
        <v>895</v>
      </c>
      <c r="D196" s="203"/>
      <c r="E196" s="297" t="s">
        <v>952</v>
      </c>
      <c r="F196" s="203"/>
    </row>
    <row r="197" spans="1:6" ht="15.75" thickBot="1">
      <c r="A197" s="200">
        <v>5300</v>
      </c>
      <c r="B197" s="229" t="s">
        <v>351</v>
      </c>
      <c r="C197" s="207" t="s">
        <v>943</v>
      </c>
      <c r="D197" s="203">
        <f>SUM(E197:F197)</f>
        <v>0</v>
      </c>
      <c r="E197" s="297" t="s">
        <v>952</v>
      </c>
      <c r="F197" s="203">
        <f>F199</f>
        <v>0</v>
      </c>
    </row>
    <row r="198" spans="1:6" ht="15.75" thickBot="1">
      <c r="A198" s="185"/>
      <c r="B198" s="186" t="s">
        <v>642</v>
      </c>
      <c r="C198" s="183"/>
      <c r="D198" s="187"/>
      <c r="E198" s="188"/>
      <c r="F198" s="187"/>
    </row>
    <row r="199" spans="1:6" ht="13.5" customHeight="1">
      <c r="A199" s="200">
        <v>5311</v>
      </c>
      <c r="B199" s="224" t="s">
        <v>735</v>
      </c>
      <c r="C199" s="296" t="s">
        <v>899</v>
      </c>
      <c r="D199" s="203"/>
      <c r="E199" s="297" t="s">
        <v>952</v>
      </c>
      <c r="F199" s="203"/>
    </row>
    <row r="200" spans="1:6" ht="23.25" thickBot="1">
      <c r="A200" s="200">
        <v>5400</v>
      </c>
      <c r="B200" s="229" t="s">
        <v>352</v>
      </c>
      <c r="C200" s="207" t="s">
        <v>943</v>
      </c>
      <c r="D200" s="203">
        <f>SUM(E200:F200)</f>
        <v>0</v>
      </c>
      <c r="E200" s="297" t="s">
        <v>952</v>
      </c>
      <c r="F200" s="203">
        <f>SUM(F202:F205)</f>
        <v>0</v>
      </c>
    </row>
    <row r="201" spans="1:6" ht="15.75" thickBot="1">
      <c r="A201" s="185"/>
      <c r="B201" s="186" t="s">
        <v>642</v>
      </c>
      <c r="C201" s="183"/>
      <c r="D201" s="187"/>
      <c r="E201" s="188"/>
      <c r="F201" s="187"/>
    </row>
    <row r="202" spans="1:6" ht="15">
      <c r="A202" s="200">
        <v>5411</v>
      </c>
      <c r="B202" s="224" t="s">
        <v>736</v>
      </c>
      <c r="C202" s="296" t="s">
        <v>900</v>
      </c>
      <c r="D202" s="203">
        <f>SUM(E202:F202)</f>
        <v>0</v>
      </c>
      <c r="E202" s="297" t="s">
        <v>952</v>
      </c>
      <c r="F202" s="203"/>
    </row>
    <row r="203" spans="1:6" ht="15">
      <c r="A203" s="200">
        <v>5421</v>
      </c>
      <c r="B203" s="224" t="s">
        <v>737</v>
      </c>
      <c r="C203" s="296" t="s">
        <v>901</v>
      </c>
      <c r="D203" s="203"/>
      <c r="E203" s="297" t="s">
        <v>952</v>
      </c>
      <c r="F203" s="203"/>
    </row>
    <row r="204" spans="1:6" ht="15">
      <c r="A204" s="200">
        <v>5431</v>
      </c>
      <c r="B204" s="224" t="s">
        <v>903</v>
      </c>
      <c r="C204" s="296" t="s">
        <v>902</v>
      </c>
      <c r="D204" s="203"/>
      <c r="E204" s="297" t="s">
        <v>952</v>
      </c>
      <c r="F204" s="203"/>
    </row>
    <row r="205" spans="1:6" ht="15.75" thickBot="1">
      <c r="A205" s="209">
        <v>5441</v>
      </c>
      <c r="B205" s="301" t="s">
        <v>825</v>
      </c>
      <c r="C205" s="302" t="s">
        <v>904</v>
      </c>
      <c r="D205" s="219"/>
      <c r="E205" s="303" t="s">
        <v>952</v>
      </c>
      <c r="F205" s="219"/>
    </row>
    <row r="206" spans="1:6" s="24" customFormat="1" ht="48.75" customHeight="1">
      <c r="A206" s="304" t="s">
        <v>518</v>
      </c>
      <c r="B206" s="305" t="s">
        <v>353</v>
      </c>
      <c r="C206" s="306" t="s">
        <v>943</v>
      </c>
      <c r="D206" s="307">
        <f>SUM(E206:F206)</f>
        <v>0</v>
      </c>
      <c r="E206" s="308" t="s">
        <v>942</v>
      </c>
      <c r="F206" s="307">
        <f>SUM(F208,F213,F221,F224)</f>
        <v>0</v>
      </c>
    </row>
    <row r="207" spans="1:6" s="24" customFormat="1" ht="15">
      <c r="A207" s="304"/>
      <c r="B207" s="309" t="s">
        <v>638</v>
      </c>
      <c r="C207" s="306"/>
      <c r="D207" s="203"/>
      <c r="E207" s="297"/>
      <c r="F207" s="203"/>
    </row>
    <row r="208" spans="1:6" ht="28.5">
      <c r="A208" s="310" t="s">
        <v>519</v>
      </c>
      <c r="B208" s="311" t="s">
        <v>354</v>
      </c>
      <c r="C208" s="312" t="s">
        <v>943</v>
      </c>
      <c r="D208" s="299">
        <f>SUM(E208:F208)</f>
        <v>0</v>
      </c>
      <c r="E208" s="297" t="s">
        <v>942</v>
      </c>
      <c r="F208" s="299">
        <f>SUM(F210:F212)</f>
        <v>0</v>
      </c>
    </row>
    <row r="209" spans="1:6" ht="15">
      <c r="A209" s="310"/>
      <c r="B209" s="309" t="s">
        <v>638</v>
      </c>
      <c r="C209" s="312"/>
      <c r="D209" s="203"/>
      <c r="E209" s="297"/>
      <c r="F209" s="203"/>
    </row>
    <row r="210" spans="1:6" ht="15">
      <c r="A210" s="310" t="s">
        <v>520</v>
      </c>
      <c r="B210" s="313" t="s">
        <v>745</v>
      </c>
      <c r="C210" s="314" t="s">
        <v>739</v>
      </c>
      <c r="D210" s="203">
        <f>SUM(E210:F210)</f>
        <v>0</v>
      </c>
      <c r="E210" s="297" t="s">
        <v>942</v>
      </c>
      <c r="F210" s="315"/>
    </row>
    <row r="211" spans="1:6" s="25" customFormat="1" ht="15">
      <c r="A211" s="310" t="s">
        <v>521</v>
      </c>
      <c r="B211" s="313" t="s">
        <v>744</v>
      </c>
      <c r="C211" s="314" t="s">
        <v>740</v>
      </c>
      <c r="D211" s="203">
        <f>SUM(E211:F211)</f>
        <v>0</v>
      </c>
      <c r="E211" s="297" t="s">
        <v>942</v>
      </c>
      <c r="F211" s="307"/>
    </row>
    <row r="212" spans="1:7" ht="13.5" customHeight="1">
      <c r="A212" s="316" t="s">
        <v>522</v>
      </c>
      <c r="B212" s="313" t="s">
        <v>747</v>
      </c>
      <c r="C212" s="314" t="s">
        <v>741</v>
      </c>
      <c r="D212" s="203"/>
      <c r="E212" s="297" t="s">
        <v>942</v>
      </c>
      <c r="F212" s="203"/>
      <c r="G212" s="26"/>
    </row>
    <row r="213" spans="1:7" ht="31.5" customHeight="1">
      <c r="A213" s="316" t="s">
        <v>523</v>
      </c>
      <c r="B213" s="311" t="s">
        <v>355</v>
      </c>
      <c r="C213" s="312" t="s">
        <v>943</v>
      </c>
      <c r="D213" s="299">
        <f>SUM(E213:F213)</f>
        <v>0</v>
      </c>
      <c r="E213" s="297" t="s">
        <v>942</v>
      </c>
      <c r="F213" s="299">
        <f>SUM(F215:F216)</f>
        <v>0</v>
      </c>
      <c r="G213" s="26"/>
    </row>
    <row r="214" spans="1:7" ht="15">
      <c r="A214" s="316"/>
      <c r="B214" s="309" t="s">
        <v>638</v>
      </c>
      <c r="C214" s="312"/>
      <c r="D214" s="203"/>
      <c r="E214" s="297"/>
      <c r="F214" s="203"/>
      <c r="G214" s="26"/>
    </row>
    <row r="215" spans="1:7" ht="29.25" customHeight="1">
      <c r="A215" s="316" t="s">
        <v>524</v>
      </c>
      <c r="B215" s="313" t="s">
        <v>729</v>
      </c>
      <c r="C215" s="317" t="s">
        <v>748</v>
      </c>
      <c r="D215" s="203"/>
      <c r="E215" s="297" t="s">
        <v>942</v>
      </c>
      <c r="F215" s="203"/>
      <c r="G215" s="26"/>
    </row>
    <row r="216" spans="1:7" ht="25.5">
      <c r="A216" s="316" t="s">
        <v>525</v>
      </c>
      <c r="B216" s="313" t="s">
        <v>356</v>
      </c>
      <c r="C216" s="312" t="s">
        <v>943</v>
      </c>
      <c r="D216" s="203">
        <f>SUM(E216:F216)</f>
        <v>0</v>
      </c>
      <c r="E216" s="297" t="s">
        <v>942</v>
      </c>
      <c r="F216" s="203">
        <f>SUM(F218:F220)</f>
        <v>0</v>
      </c>
      <c r="G216" s="26"/>
    </row>
    <row r="217" spans="1:7" ht="15">
      <c r="A217" s="316"/>
      <c r="B217" s="309" t="s">
        <v>639</v>
      </c>
      <c r="C217" s="312"/>
      <c r="D217" s="203"/>
      <c r="E217" s="318"/>
      <c r="F217" s="203"/>
      <c r="G217" s="26"/>
    </row>
    <row r="218" spans="1:7" ht="15">
      <c r="A218" s="316" t="s">
        <v>526</v>
      </c>
      <c r="B218" s="309" t="s">
        <v>726</v>
      </c>
      <c r="C218" s="314" t="s">
        <v>752</v>
      </c>
      <c r="D218" s="203"/>
      <c r="E218" s="297" t="s">
        <v>942</v>
      </c>
      <c r="F218" s="203"/>
      <c r="G218" s="26"/>
    </row>
    <row r="219" spans="1:7" ht="25.5">
      <c r="A219" s="319" t="s">
        <v>527</v>
      </c>
      <c r="B219" s="309" t="s">
        <v>725</v>
      </c>
      <c r="C219" s="317" t="s">
        <v>753</v>
      </c>
      <c r="D219" s="203"/>
      <c r="E219" s="297" t="s">
        <v>942</v>
      </c>
      <c r="F219" s="203"/>
      <c r="G219" s="26"/>
    </row>
    <row r="220" spans="1:7" ht="25.5">
      <c r="A220" s="316" t="s">
        <v>528</v>
      </c>
      <c r="B220" s="320" t="s">
        <v>724</v>
      </c>
      <c r="C220" s="317" t="s">
        <v>754</v>
      </c>
      <c r="D220" s="203"/>
      <c r="E220" s="297" t="s">
        <v>942</v>
      </c>
      <c r="F220" s="203"/>
      <c r="G220" s="26"/>
    </row>
    <row r="221" spans="1:6" ht="28.5">
      <c r="A221" s="316" t="s">
        <v>529</v>
      </c>
      <c r="B221" s="311" t="s">
        <v>357</v>
      </c>
      <c r="C221" s="312" t="s">
        <v>943</v>
      </c>
      <c r="D221" s="299">
        <f>SUM(E221:F221)</f>
        <v>0</v>
      </c>
      <c r="E221" s="297" t="s">
        <v>942</v>
      </c>
      <c r="F221" s="299">
        <f>F223</f>
        <v>0</v>
      </c>
    </row>
    <row r="222" spans="1:6" ht="15">
      <c r="A222" s="316"/>
      <c r="B222" s="309" t="s">
        <v>638</v>
      </c>
      <c r="C222" s="312"/>
      <c r="D222" s="203"/>
      <c r="E222" s="297"/>
      <c r="F222" s="203"/>
    </row>
    <row r="223" spans="1:6" ht="15">
      <c r="A223" s="319" t="s">
        <v>530</v>
      </c>
      <c r="B223" s="313" t="s">
        <v>727</v>
      </c>
      <c r="C223" s="321" t="s">
        <v>756</v>
      </c>
      <c r="D223" s="203"/>
      <c r="E223" s="297" t="s">
        <v>942</v>
      </c>
      <c r="F223" s="203"/>
    </row>
    <row r="224" spans="1:6" ht="41.25">
      <c r="A224" s="316" t="s">
        <v>531</v>
      </c>
      <c r="B224" s="311" t="s">
        <v>358</v>
      </c>
      <c r="C224" s="312" t="s">
        <v>943</v>
      </c>
      <c r="D224" s="299">
        <f>SUM(E224:F224)</f>
        <v>0</v>
      </c>
      <c r="E224" s="297" t="s">
        <v>942</v>
      </c>
      <c r="F224" s="299">
        <f>SUM(F226:F229)</f>
        <v>0</v>
      </c>
    </row>
    <row r="225" spans="1:6" ht="15">
      <c r="A225" s="316"/>
      <c r="B225" s="309" t="s">
        <v>638</v>
      </c>
      <c r="C225" s="312"/>
      <c r="D225" s="203"/>
      <c r="E225" s="297"/>
      <c r="F225" s="203"/>
    </row>
    <row r="226" spans="1:6" ht="15">
      <c r="A226" s="316" t="s">
        <v>532</v>
      </c>
      <c r="B226" s="313" t="s">
        <v>757</v>
      </c>
      <c r="C226" s="314" t="s">
        <v>760</v>
      </c>
      <c r="D226" s="203">
        <f>SUM(E226:F226)</f>
        <v>0</v>
      </c>
      <c r="E226" s="297" t="s">
        <v>942</v>
      </c>
      <c r="F226" s="203"/>
    </row>
    <row r="227" spans="1:6" ht="15.75" customHeight="1">
      <c r="A227" s="319" t="s">
        <v>537</v>
      </c>
      <c r="B227" s="313" t="s">
        <v>758</v>
      </c>
      <c r="C227" s="321" t="s">
        <v>761</v>
      </c>
      <c r="D227" s="203"/>
      <c r="E227" s="297" t="s">
        <v>942</v>
      </c>
      <c r="F227" s="203"/>
    </row>
    <row r="228" spans="1:6" ht="25.5">
      <c r="A228" s="316" t="s">
        <v>538</v>
      </c>
      <c r="B228" s="313" t="s">
        <v>759</v>
      </c>
      <c r="C228" s="317" t="s">
        <v>762</v>
      </c>
      <c r="D228" s="203"/>
      <c r="E228" s="297" t="s">
        <v>942</v>
      </c>
      <c r="F228" s="203"/>
    </row>
    <row r="229" spans="1:6" ht="26.25" thickBot="1">
      <c r="A229" s="322" t="s">
        <v>539</v>
      </c>
      <c r="B229" s="323" t="s">
        <v>728</v>
      </c>
      <c r="C229" s="324" t="s">
        <v>763</v>
      </c>
      <c r="D229" s="219"/>
      <c r="E229" s="303" t="s">
        <v>942</v>
      </c>
      <c r="F229" s="219"/>
    </row>
    <row r="230" spans="1:6" s="26" customFormat="1" ht="12.75">
      <c r="A230" s="325"/>
      <c r="B230" s="326"/>
      <c r="C230" s="327"/>
      <c r="D230" s="328"/>
      <c r="E230" s="328"/>
      <c r="F230" s="329"/>
    </row>
    <row r="231" spans="1:6" s="26" customFormat="1" ht="12.75">
      <c r="A231" s="325"/>
      <c r="B231" s="330"/>
      <c r="C231" s="331"/>
      <c r="D231" s="328"/>
      <c r="E231" s="328"/>
      <c r="F231" s="329"/>
    </row>
    <row r="232" spans="1:6" s="26" customFormat="1" ht="12.75">
      <c r="A232" s="325"/>
      <c r="B232" s="332"/>
      <c r="C232" s="331"/>
      <c r="D232" s="328"/>
      <c r="E232" s="328"/>
      <c r="F232" s="329"/>
    </row>
    <row r="233" spans="1:6" s="26" customFormat="1" ht="12.75">
      <c r="A233" s="325"/>
      <c r="B233" s="333"/>
      <c r="C233" s="334"/>
      <c r="D233" s="328"/>
      <c r="E233" s="328"/>
      <c r="F233" s="329"/>
    </row>
    <row r="234" spans="1:6" s="26" customFormat="1" ht="12.75">
      <c r="A234" s="325"/>
      <c r="B234" s="330"/>
      <c r="C234" s="331"/>
      <c r="D234" s="328"/>
      <c r="E234" s="328"/>
      <c r="F234" s="329"/>
    </row>
    <row r="235" spans="1:6" s="26" customFormat="1" ht="12.75">
      <c r="A235" s="325"/>
      <c r="B235" s="335"/>
      <c r="C235" s="331"/>
      <c r="D235" s="328"/>
      <c r="E235" s="328"/>
      <c r="F235" s="329"/>
    </row>
    <row r="236" spans="1:6" s="26" customFormat="1" ht="12.75">
      <c r="A236" s="325"/>
      <c r="B236" s="335"/>
      <c r="C236" s="331"/>
      <c r="D236" s="328"/>
      <c r="E236" s="328"/>
      <c r="F236" s="329"/>
    </row>
    <row r="237" spans="1:6" s="26" customFormat="1" ht="12.75">
      <c r="A237" s="27"/>
      <c r="B237" s="32"/>
      <c r="C237" s="29"/>
      <c r="F237" s="28"/>
    </row>
    <row r="238" spans="1:6" s="26" customFormat="1" ht="12.75">
      <c r="A238" s="27"/>
      <c r="B238" s="32"/>
      <c r="C238" s="29"/>
      <c r="F238" s="28"/>
    </row>
    <row r="239" spans="1:6" s="26" customFormat="1" ht="12.75">
      <c r="A239" s="27"/>
      <c r="B239" s="30"/>
      <c r="C239" s="31"/>
      <c r="F239" s="28"/>
    </row>
    <row r="240" spans="1:6" s="26" customFormat="1" ht="12.75">
      <c r="A240" s="27"/>
      <c r="B240" s="32"/>
      <c r="C240" s="29"/>
      <c r="F240" s="28"/>
    </row>
    <row r="241" spans="1:6" s="26" customFormat="1" ht="12.75">
      <c r="A241" s="27"/>
      <c r="B241" s="32"/>
      <c r="C241" s="29"/>
      <c r="F241" s="28"/>
    </row>
    <row r="242" spans="1:6" s="26" customFormat="1" ht="12.75">
      <c r="A242" s="27"/>
      <c r="B242" s="32"/>
      <c r="C242" s="29"/>
      <c r="F242" s="28"/>
    </row>
    <row r="243" spans="1:6" s="26" customFormat="1" ht="12.75">
      <c r="A243"/>
      <c r="B243"/>
      <c r="C243"/>
      <c r="F243" s="28"/>
    </row>
    <row r="244" spans="1:6" s="26" customFormat="1" ht="12.75">
      <c r="A244"/>
      <c r="B244"/>
      <c r="C244"/>
      <c r="F244" s="28"/>
    </row>
    <row r="245" spans="1:6" s="26" customFormat="1" ht="12.75">
      <c r="A245"/>
      <c r="B245"/>
      <c r="C245"/>
      <c r="F245" s="28"/>
    </row>
    <row r="246" spans="1:6" s="26" customFormat="1" ht="12.75">
      <c r="A246"/>
      <c r="B246"/>
      <c r="C246"/>
      <c r="F246" s="28"/>
    </row>
    <row r="247" spans="1:6" s="26" customFormat="1" ht="12.75">
      <c r="A247"/>
      <c r="B247"/>
      <c r="C247"/>
      <c r="F247" s="28"/>
    </row>
    <row r="248" spans="1:6" s="26" customFormat="1" ht="12.75">
      <c r="A248"/>
      <c r="B248"/>
      <c r="C248"/>
      <c r="F248" s="28"/>
    </row>
    <row r="249" spans="1:6" s="26" customFormat="1" ht="12.75">
      <c r="A249"/>
      <c r="B249"/>
      <c r="C249"/>
      <c r="F249" s="28"/>
    </row>
    <row r="250" spans="1:6" s="26" customFormat="1" ht="12.75">
      <c r="A250"/>
      <c r="B250"/>
      <c r="C250"/>
      <c r="F250" s="28"/>
    </row>
    <row r="251" spans="1:6" s="26" customFormat="1" ht="12.75">
      <c r="A251"/>
      <c r="B251"/>
      <c r="C251"/>
      <c r="F251" s="28"/>
    </row>
    <row r="252" spans="1:6" s="26" customFormat="1" ht="12.75">
      <c r="A252"/>
      <c r="B252"/>
      <c r="C252"/>
      <c r="F252" s="28"/>
    </row>
    <row r="253" spans="1:6" s="26" customFormat="1" ht="12.75">
      <c r="A253"/>
      <c r="B253"/>
      <c r="C253"/>
      <c r="F253" s="28"/>
    </row>
    <row r="254" spans="1:6" s="26" customFormat="1" ht="12.75">
      <c r="A254"/>
      <c r="B254"/>
      <c r="C254"/>
      <c r="F254" s="28"/>
    </row>
    <row r="255" spans="1:6" s="26" customFormat="1" ht="12.75">
      <c r="A255"/>
      <c r="B255"/>
      <c r="C255"/>
      <c r="F255" s="28"/>
    </row>
    <row r="256" spans="1:6" s="26" customFormat="1" ht="12.75">
      <c r="A256"/>
      <c r="B256"/>
      <c r="C256"/>
      <c r="F256" s="28"/>
    </row>
    <row r="257" spans="1:6" s="26" customFormat="1" ht="12.75">
      <c r="A257"/>
      <c r="B257"/>
      <c r="C257"/>
      <c r="F257" s="28"/>
    </row>
    <row r="258" spans="1:6" s="26" customFormat="1" ht="12.75">
      <c r="A258"/>
      <c r="B258"/>
      <c r="C258"/>
      <c r="F258" s="28"/>
    </row>
    <row r="259" spans="1:6" s="26" customFormat="1" ht="12.75">
      <c r="A259"/>
      <c r="B259"/>
      <c r="C259"/>
      <c r="F259" s="28"/>
    </row>
    <row r="260" spans="1:6" s="26" customFormat="1" ht="12.75">
      <c r="A260"/>
      <c r="B260"/>
      <c r="C260"/>
      <c r="F260" s="28"/>
    </row>
    <row r="261" spans="1:6" s="26" customFormat="1" ht="12.75">
      <c r="A261"/>
      <c r="B261"/>
      <c r="C261"/>
      <c r="F261" s="28"/>
    </row>
    <row r="262" spans="1:6" s="26" customFormat="1" ht="12.75">
      <c r="A262"/>
      <c r="B262"/>
      <c r="C262"/>
      <c r="F262" s="28"/>
    </row>
    <row r="263" spans="1:6" s="26" customFormat="1" ht="12.75">
      <c r="A263"/>
      <c r="B263"/>
      <c r="C263"/>
      <c r="F263" s="28"/>
    </row>
    <row r="264" spans="1:6" s="26" customFormat="1" ht="12.75">
      <c r="A264"/>
      <c r="B264"/>
      <c r="C264"/>
      <c r="F264" s="28"/>
    </row>
    <row r="265" spans="1:6" s="26" customFormat="1" ht="12.75">
      <c r="A265"/>
      <c r="B265"/>
      <c r="C265"/>
      <c r="F265" s="28"/>
    </row>
    <row r="266" spans="1:6" s="26" customFormat="1" ht="12.75">
      <c r="A266"/>
      <c r="B266"/>
      <c r="C266"/>
      <c r="F266" s="28"/>
    </row>
    <row r="267" spans="1:6" s="26" customFormat="1" ht="12.75">
      <c r="A267"/>
      <c r="B267"/>
      <c r="C267"/>
      <c r="F267" s="28"/>
    </row>
    <row r="268" spans="1:6" s="26" customFormat="1" ht="12.75">
      <c r="A268"/>
      <c r="B268"/>
      <c r="C268"/>
      <c r="F268" s="28"/>
    </row>
    <row r="269" spans="1:6" s="26" customFormat="1" ht="12.75">
      <c r="A269"/>
      <c r="B269"/>
      <c r="C269"/>
      <c r="F269" s="28"/>
    </row>
    <row r="270" spans="1:6" s="26" customFormat="1" ht="12.75">
      <c r="A270"/>
      <c r="B270"/>
      <c r="C270"/>
      <c r="F270" s="28"/>
    </row>
    <row r="271" spans="1:6" s="26" customFormat="1" ht="12.75">
      <c r="A271"/>
      <c r="B271"/>
      <c r="C271"/>
      <c r="F271" s="28"/>
    </row>
    <row r="272" spans="1:6" s="26" customFormat="1" ht="12.75">
      <c r="A272"/>
      <c r="B272"/>
      <c r="C272"/>
      <c r="F272" s="28"/>
    </row>
    <row r="273" spans="1:6" s="26" customFormat="1" ht="12.75">
      <c r="A273"/>
      <c r="B273"/>
      <c r="C273"/>
      <c r="F273" s="28"/>
    </row>
    <row r="274" spans="1:6" s="26" customFormat="1" ht="12.75">
      <c r="A274"/>
      <c r="B274"/>
      <c r="C274"/>
      <c r="F274" s="28"/>
    </row>
    <row r="275" spans="1:6" s="26" customFormat="1" ht="12.75">
      <c r="A275"/>
      <c r="B275"/>
      <c r="C275"/>
      <c r="F275" s="28"/>
    </row>
    <row r="276" spans="1:6" s="26" customFormat="1" ht="12.75">
      <c r="A276"/>
      <c r="B276"/>
      <c r="C276"/>
      <c r="F276" s="28"/>
    </row>
    <row r="277" spans="1:6" s="26" customFormat="1" ht="12.75">
      <c r="A277"/>
      <c r="B277"/>
      <c r="C277"/>
      <c r="F277" s="28"/>
    </row>
    <row r="278" spans="1:6" s="26" customFormat="1" ht="12.75">
      <c r="A278"/>
      <c r="B278"/>
      <c r="C278"/>
      <c r="F278" s="28"/>
    </row>
    <row r="279" spans="1:6" s="26" customFormat="1" ht="12.75">
      <c r="A279"/>
      <c r="B279"/>
      <c r="C279"/>
      <c r="F279" s="28"/>
    </row>
    <row r="280" spans="1:6" s="26" customFormat="1" ht="12.75">
      <c r="A280"/>
      <c r="B280"/>
      <c r="C280"/>
      <c r="F280" s="28"/>
    </row>
    <row r="281" spans="1:6" s="26" customFormat="1" ht="65.25" customHeight="1">
      <c r="A281"/>
      <c r="B281"/>
      <c r="C281"/>
      <c r="F281" s="28"/>
    </row>
    <row r="282" spans="1:6" s="26" customFormat="1" ht="39.75" customHeight="1">
      <c r="A282"/>
      <c r="B282"/>
      <c r="C282"/>
      <c r="F282" s="28"/>
    </row>
    <row r="283" spans="1:6" s="26" customFormat="1" ht="12.75">
      <c r="A283"/>
      <c r="B283"/>
      <c r="C283"/>
      <c r="F283" s="28"/>
    </row>
    <row r="284" spans="1:6" s="26" customFormat="1" ht="12.75">
      <c r="A284"/>
      <c r="B284"/>
      <c r="C284"/>
      <c r="F284" s="28"/>
    </row>
    <row r="285" spans="1:6" s="26" customFormat="1" ht="12.75">
      <c r="A285"/>
      <c r="B285"/>
      <c r="C285"/>
      <c r="F285" s="28"/>
    </row>
    <row r="286" spans="1:6" s="26" customFormat="1" ht="12.75">
      <c r="A286"/>
      <c r="B286"/>
      <c r="C286"/>
      <c r="F286" s="28"/>
    </row>
    <row r="287" spans="1:6" s="26" customFormat="1" ht="12.75">
      <c r="A287"/>
      <c r="B287"/>
      <c r="C287"/>
      <c r="F287" s="28"/>
    </row>
    <row r="288" spans="1:6" s="26" customFormat="1" ht="12.75">
      <c r="A288"/>
      <c r="B288"/>
      <c r="C288"/>
      <c r="F288" s="28"/>
    </row>
    <row r="289" spans="1:6" s="26" customFormat="1" ht="12.75">
      <c r="A289"/>
      <c r="B289"/>
      <c r="C289"/>
      <c r="F289" s="28"/>
    </row>
    <row r="290" spans="1:6" s="26" customFormat="1" ht="12.75">
      <c r="A290"/>
      <c r="B290"/>
      <c r="C290"/>
      <c r="F290" s="28"/>
    </row>
    <row r="291" spans="1:6" s="26" customFormat="1" ht="12.75">
      <c r="A291"/>
      <c r="B291"/>
      <c r="C291"/>
      <c r="F291" s="28"/>
    </row>
    <row r="292" spans="1:6" s="26" customFormat="1" ht="12.75">
      <c r="A292"/>
      <c r="B292"/>
      <c r="C292"/>
      <c r="F292" s="28"/>
    </row>
    <row r="293" spans="1:6" s="26" customFormat="1" ht="12.75">
      <c r="A293"/>
      <c r="B293"/>
      <c r="C293"/>
      <c r="F293" s="28"/>
    </row>
    <row r="294" spans="1:6" s="26" customFormat="1" ht="12.75">
      <c r="A294"/>
      <c r="B294"/>
      <c r="C294"/>
      <c r="F294" s="28"/>
    </row>
    <row r="295" spans="1:6" s="26" customFormat="1" ht="12.75">
      <c r="A295"/>
      <c r="B295"/>
      <c r="C295"/>
      <c r="F295" s="28"/>
    </row>
    <row r="296" spans="1:6" s="26" customFormat="1" ht="12.75">
      <c r="A296"/>
      <c r="B296"/>
      <c r="C296"/>
      <c r="F296" s="28"/>
    </row>
    <row r="297" spans="1:6" s="26" customFormat="1" ht="12.75">
      <c r="A297"/>
      <c r="B297"/>
      <c r="C297"/>
      <c r="F297" s="28"/>
    </row>
    <row r="298" spans="1:6" s="26" customFormat="1" ht="12.75">
      <c r="A298"/>
      <c r="B298"/>
      <c r="C298"/>
      <c r="F298" s="28"/>
    </row>
    <row r="299" spans="1:6" s="26" customFormat="1" ht="12.75">
      <c r="A299"/>
      <c r="B299"/>
      <c r="C299"/>
      <c r="F299" s="28"/>
    </row>
    <row r="300" spans="1:6" s="26" customFormat="1" ht="12.75">
      <c r="A300"/>
      <c r="B300"/>
      <c r="C300"/>
      <c r="F300" s="28"/>
    </row>
    <row r="301" spans="1:6" s="26" customFormat="1" ht="12.75">
      <c r="A301"/>
      <c r="B301"/>
      <c r="C301"/>
      <c r="F301" s="28"/>
    </row>
    <row r="302" spans="1:6" s="26" customFormat="1" ht="12.75">
      <c r="A302"/>
      <c r="B302"/>
      <c r="C302"/>
      <c r="F302" s="28"/>
    </row>
    <row r="303" spans="1:6" s="26" customFormat="1" ht="12.75">
      <c r="A303"/>
      <c r="B303"/>
      <c r="C303"/>
      <c r="F303" s="28"/>
    </row>
    <row r="304" spans="1:6" s="26" customFormat="1" ht="12.75">
      <c r="A304"/>
      <c r="B304"/>
      <c r="C304"/>
      <c r="F304" s="28"/>
    </row>
    <row r="305" spans="1:6" s="26" customFormat="1" ht="12.75">
      <c r="A305"/>
      <c r="B305"/>
      <c r="C305"/>
      <c r="F305" s="28"/>
    </row>
    <row r="306" spans="1:6" s="26" customFormat="1" ht="12.75">
      <c r="A306"/>
      <c r="B306"/>
      <c r="C306"/>
      <c r="F306" s="28"/>
    </row>
    <row r="307" spans="1:6" s="26" customFormat="1" ht="12.75">
      <c r="A307"/>
      <c r="B307"/>
      <c r="C307"/>
      <c r="F307" s="28"/>
    </row>
    <row r="308" spans="1:6" s="26" customFormat="1" ht="12.75">
      <c r="A308"/>
      <c r="B308"/>
      <c r="C308"/>
      <c r="F308" s="28"/>
    </row>
    <row r="309" spans="1:6" s="26" customFormat="1" ht="12.75">
      <c r="A309"/>
      <c r="B309"/>
      <c r="C309"/>
      <c r="F309" s="28"/>
    </row>
    <row r="310" spans="1:6" s="26" customFormat="1" ht="12.75">
      <c r="A310"/>
      <c r="B310"/>
      <c r="C310"/>
      <c r="F310" s="28"/>
    </row>
    <row r="311" spans="1:6" s="26" customFormat="1" ht="12.75">
      <c r="A311"/>
      <c r="B311"/>
      <c r="C311"/>
      <c r="F311" s="28"/>
    </row>
    <row r="312" spans="1:6" s="26" customFormat="1" ht="12.75">
      <c r="A312"/>
      <c r="B312"/>
      <c r="C312"/>
      <c r="F312" s="28"/>
    </row>
    <row r="313" spans="1:6" s="26" customFormat="1" ht="12.75">
      <c r="A313"/>
      <c r="B313"/>
      <c r="C313"/>
      <c r="F313" s="28"/>
    </row>
    <row r="314" spans="1:6" s="26" customFormat="1" ht="12.75">
      <c r="A314"/>
      <c r="B314"/>
      <c r="C314"/>
      <c r="F314" s="28"/>
    </row>
    <row r="315" spans="1:6" s="26" customFormat="1" ht="12.75">
      <c r="A315"/>
      <c r="B315"/>
      <c r="C315"/>
      <c r="F315" s="28"/>
    </row>
    <row r="316" spans="1:6" s="26" customFormat="1" ht="12.75">
      <c r="A316"/>
      <c r="B316"/>
      <c r="C316"/>
      <c r="F316" s="28"/>
    </row>
    <row r="317" spans="1:6" s="26" customFormat="1" ht="12.75">
      <c r="A317"/>
      <c r="B317"/>
      <c r="C317"/>
      <c r="F317" s="28"/>
    </row>
    <row r="318" spans="1:6" s="26" customFormat="1" ht="12.75">
      <c r="A318"/>
      <c r="B318"/>
      <c r="C318"/>
      <c r="F318" s="28"/>
    </row>
    <row r="319" spans="1:6" s="26" customFormat="1" ht="12.75">
      <c r="A319"/>
      <c r="B319"/>
      <c r="C319"/>
      <c r="F319" s="28"/>
    </row>
    <row r="320" spans="1:6" s="26" customFormat="1" ht="12.75">
      <c r="A320"/>
      <c r="B320"/>
      <c r="C320"/>
      <c r="F320" s="28"/>
    </row>
    <row r="321" spans="1:6" s="26" customFormat="1" ht="12.75">
      <c r="A321"/>
      <c r="B321"/>
      <c r="C321"/>
      <c r="F321" s="28"/>
    </row>
    <row r="322" spans="1:6" s="26" customFormat="1" ht="12.75">
      <c r="A322"/>
      <c r="B322"/>
      <c r="C322"/>
      <c r="F322" s="28"/>
    </row>
    <row r="323" spans="1:6" s="26" customFormat="1" ht="12.75">
      <c r="A323"/>
      <c r="B323"/>
      <c r="C323"/>
      <c r="F323" s="28"/>
    </row>
    <row r="324" spans="1:6" s="26" customFormat="1" ht="12.75">
      <c r="A324"/>
      <c r="B324"/>
      <c r="C324"/>
      <c r="F324" s="28"/>
    </row>
    <row r="325" spans="1:6" s="26" customFormat="1" ht="12.75">
      <c r="A325"/>
      <c r="B325"/>
      <c r="C325"/>
      <c r="F325" s="28"/>
    </row>
    <row r="326" spans="1:6" s="26" customFormat="1" ht="12.75">
      <c r="A326"/>
      <c r="B326"/>
      <c r="C326"/>
      <c r="F326" s="28"/>
    </row>
    <row r="327" spans="1:6" s="26" customFormat="1" ht="12.75">
      <c r="A327"/>
      <c r="B327"/>
      <c r="C327"/>
      <c r="F327" s="28"/>
    </row>
    <row r="328" spans="1:6" s="26" customFormat="1" ht="12.75">
      <c r="A328"/>
      <c r="B328"/>
      <c r="C328"/>
      <c r="F328" s="28"/>
    </row>
    <row r="329" spans="1:6" s="26" customFormat="1" ht="12.75">
      <c r="A329"/>
      <c r="B329"/>
      <c r="C329"/>
      <c r="F329" s="28"/>
    </row>
    <row r="330" spans="1:6" s="26" customFormat="1" ht="12.75">
      <c r="A330"/>
      <c r="B330"/>
      <c r="C330"/>
      <c r="F330" s="28"/>
    </row>
    <row r="331" spans="1:6" s="26" customFormat="1" ht="12.75">
      <c r="A331"/>
      <c r="B331"/>
      <c r="C331"/>
      <c r="F331" s="28"/>
    </row>
    <row r="332" spans="1:6" s="26" customFormat="1" ht="12.75">
      <c r="A332"/>
      <c r="B332"/>
      <c r="C332"/>
      <c r="F332" s="28"/>
    </row>
    <row r="333" spans="1:6" s="26" customFormat="1" ht="12.75">
      <c r="A333"/>
      <c r="B333"/>
      <c r="C333"/>
      <c r="F333" s="28"/>
    </row>
    <row r="334" spans="1:6" s="26" customFormat="1" ht="12.75">
      <c r="A334"/>
      <c r="B334"/>
      <c r="C334"/>
      <c r="F334" s="28"/>
    </row>
    <row r="335" spans="1:6" s="26" customFormat="1" ht="12.75">
      <c r="A335"/>
      <c r="B335"/>
      <c r="C335"/>
      <c r="F335" s="28"/>
    </row>
    <row r="336" spans="1:6" s="26" customFormat="1" ht="12.75">
      <c r="A336"/>
      <c r="B336"/>
      <c r="C336"/>
      <c r="F336" s="28"/>
    </row>
    <row r="337" spans="1:6" s="26" customFormat="1" ht="12.75">
      <c r="A337"/>
      <c r="B337"/>
      <c r="C337"/>
      <c r="F337" s="28"/>
    </row>
    <row r="338" spans="1:6" s="26" customFormat="1" ht="12.75">
      <c r="A338"/>
      <c r="B338"/>
      <c r="C338"/>
      <c r="F338" s="28"/>
    </row>
    <row r="339" spans="1:6" s="26" customFormat="1" ht="12.75">
      <c r="A339"/>
      <c r="B339"/>
      <c r="C339"/>
      <c r="F339" s="28"/>
    </row>
    <row r="340" spans="1:6" s="26" customFormat="1" ht="12.75">
      <c r="A340"/>
      <c r="B340"/>
      <c r="C340"/>
      <c r="F340" s="28"/>
    </row>
    <row r="341" spans="1:6" s="26" customFormat="1" ht="12.75">
      <c r="A341"/>
      <c r="B341"/>
      <c r="C341"/>
      <c r="F341" s="28"/>
    </row>
    <row r="342" spans="1:6" s="26" customFormat="1" ht="12.75">
      <c r="A342"/>
      <c r="B342"/>
      <c r="C342"/>
      <c r="F342" s="28"/>
    </row>
    <row r="343" spans="1:6" s="26" customFormat="1" ht="12.75">
      <c r="A343"/>
      <c r="B343"/>
      <c r="C343"/>
      <c r="F343" s="28"/>
    </row>
    <row r="344" spans="1:6" s="26" customFormat="1" ht="12.75">
      <c r="A344"/>
      <c r="B344"/>
      <c r="C344"/>
      <c r="F344" s="28"/>
    </row>
    <row r="345" spans="1:6" s="26" customFormat="1" ht="12.75">
      <c r="A345"/>
      <c r="B345"/>
      <c r="C345"/>
      <c r="F345" s="28"/>
    </row>
    <row r="346" spans="1:6" s="26" customFormat="1" ht="12.75">
      <c r="A346"/>
      <c r="B346"/>
      <c r="C346"/>
      <c r="F346" s="28"/>
    </row>
    <row r="347" spans="1:6" s="26" customFormat="1" ht="12.75">
      <c r="A347"/>
      <c r="B347"/>
      <c r="C347"/>
      <c r="F347" s="28"/>
    </row>
    <row r="348" spans="1:6" s="26" customFormat="1" ht="12.75">
      <c r="A348"/>
      <c r="B348"/>
      <c r="C348"/>
      <c r="F348" s="28"/>
    </row>
    <row r="349" spans="1:6" s="26" customFormat="1" ht="12.75">
      <c r="A349"/>
      <c r="B349"/>
      <c r="C349"/>
      <c r="F349" s="28"/>
    </row>
    <row r="350" spans="1:6" s="26" customFormat="1" ht="12.75">
      <c r="A350"/>
      <c r="B350"/>
      <c r="C350"/>
      <c r="F350" s="28"/>
    </row>
    <row r="351" spans="1:6" s="26" customFormat="1" ht="12.75">
      <c r="A351"/>
      <c r="B351"/>
      <c r="C351"/>
      <c r="F351" s="28"/>
    </row>
    <row r="352" spans="1:6" s="26" customFormat="1" ht="12.75">
      <c r="A352"/>
      <c r="B352"/>
      <c r="C352"/>
      <c r="F352" s="28"/>
    </row>
    <row r="353" spans="1:6" s="26" customFormat="1" ht="12.75">
      <c r="A353"/>
      <c r="B353"/>
      <c r="C353"/>
      <c r="F353" s="28"/>
    </row>
    <row r="354" spans="1:6" s="26" customFormat="1" ht="12.75">
      <c r="A354"/>
      <c r="B354"/>
      <c r="C354"/>
      <c r="F354" s="28"/>
    </row>
    <row r="355" spans="1:6" s="26" customFormat="1" ht="12.75">
      <c r="A355"/>
      <c r="B355"/>
      <c r="C355"/>
      <c r="F355" s="28"/>
    </row>
    <row r="356" spans="1:6" s="26" customFormat="1" ht="12.75">
      <c r="A356"/>
      <c r="B356"/>
      <c r="C356"/>
      <c r="F356" s="28"/>
    </row>
    <row r="357" spans="1:6" s="26" customFormat="1" ht="12.75">
      <c r="A357"/>
      <c r="B357"/>
      <c r="C357"/>
      <c r="F357" s="28"/>
    </row>
    <row r="358" spans="1:6" s="26" customFormat="1" ht="12.75">
      <c r="A358"/>
      <c r="B358"/>
      <c r="C358"/>
      <c r="F358" s="28"/>
    </row>
    <row r="359" spans="1:6" s="26" customFormat="1" ht="12.75">
      <c r="A359"/>
      <c r="B359"/>
      <c r="C359"/>
      <c r="F359" s="28"/>
    </row>
    <row r="360" spans="1:6" s="26" customFormat="1" ht="12.75">
      <c r="A360"/>
      <c r="B360"/>
      <c r="C360"/>
      <c r="F360" s="28"/>
    </row>
    <row r="361" spans="1:6" s="26" customFormat="1" ht="12.75">
      <c r="A361"/>
      <c r="B361"/>
      <c r="C361"/>
      <c r="F361" s="28"/>
    </row>
    <row r="362" spans="1:6" s="26" customFormat="1" ht="12.75">
      <c r="A362"/>
      <c r="B362"/>
      <c r="C362"/>
      <c r="F362" s="28"/>
    </row>
    <row r="363" spans="1:6" s="26" customFormat="1" ht="12.75">
      <c r="A363"/>
      <c r="B363"/>
      <c r="C363"/>
      <c r="F363" s="28"/>
    </row>
    <row r="364" spans="1:6" s="26" customFormat="1" ht="12.75">
      <c r="A364"/>
      <c r="B364"/>
      <c r="C364"/>
      <c r="F364" s="28"/>
    </row>
    <row r="365" spans="1:6" s="26" customFormat="1" ht="12.75">
      <c r="A365"/>
      <c r="B365"/>
      <c r="C365"/>
      <c r="F365" s="28"/>
    </row>
    <row r="366" spans="1:6" s="26" customFormat="1" ht="12.75">
      <c r="A366"/>
      <c r="B366"/>
      <c r="C366"/>
      <c r="F366" s="28"/>
    </row>
    <row r="367" spans="1:6" s="26" customFormat="1" ht="12.75">
      <c r="A367"/>
      <c r="B367"/>
      <c r="C367"/>
      <c r="F367" s="28"/>
    </row>
    <row r="368" spans="1:6" s="26" customFormat="1" ht="12.75">
      <c r="A368"/>
      <c r="B368"/>
      <c r="C368"/>
      <c r="F368" s="28"/>
    </row>
    <row r="369" spans="1:6" s="26" customFormat="1" ht="12.75">
      <c r="A369"/>
      <c r="B369"/>
      <c r="C369"/>
      <c r="F369" s="28"/>
    </row>
    <row r="370" spans="1:6" s="26" customFormat="1" ht="12.75">
      <c r="A370"/>
      <c r="B370"/>
      <c r="C370"/>
      <c r="F370" s="28"/>
    </row>
    <row r="371" spans="1:6" s="26" customFormat="1" ht="12.75">
      <c r="A371"/>
      <c r="B371"/>
      <c r="C371"/>
      <c r="F371" s="28"/>
    </row>
    <row r="372" spans="1:6" s="26" customFormat="1" ht="12.75">
      <c r="A372"/>
      <c r="B372"/>
      <c r="C372"/>
      <c r="F372" s="28"/>
    </row>
    <row r="373" spans="1:6" s="26" customFormat="1" ht="12.75">
      <c r="A373"/>
      <c r="B373"/>
      <c r="C373"/>
      <c r="F373" s="28"/>
    </row>
    <row r="374" spans="1:6" s="26" customFormat="1" ht="12.75">
      <c r="A374"/>
      <c r="B374"/>
      <c r="C374"/>
      <c r="F374" s="28"/>
    </row>
    <row r="375" spans="1:6" s="26" customFormat="1" ht="12.75">
      <c r="A375"/>
      <c r="B375"/>
      <c r="C375"/>
      <c r="F375" s="28"/>
    </row>
    <row r="376" spans="1:6" s="26" customFormat="1" ht="12.75">
      <c r="A376"/>
      <c r="B376"/>
      <c r="C376"/>
      <c r="F376" s="28"/>
    </row>
    <row r="377" spans="1:6" s="26" customFormat="1" ht="12.75">
      <c r="A377"/>
      <c r="B377"/>
      <c r="C377"/>
      <c r="F377" s="28"/>
    </row>
    <row r="378" spans="1:6" s="26" customFormat="1" ht="12.75">
      <c r="A378"/>
      <c r="B378"/>
      <c r="C378"/>
      <c r="F378" s="28"/>
    </row>
    <row r="379" spans="1:6" s="26" customFormat="1" ht="12.75">
      <c r="A379"/>
      <c r="B379"/>
      <c r="C379"/>
      <c r="F379" s="28"/>
    </row>
    <row r="380" spans="1:6" s="26" customFormat="1" ht="12.75">
      <c r="A380"/>
      <c r="B380"/>
      <c r="C380"/>
      <c r="F380" s="28"/>
    </row>
    <row r="381" spans="1:6" s="26" customFormat="1" ht="12.75">
      <c r="A381"/>
      <c r="B381"/>
      <c r="C381"/>
      <c r="F381" s="28"/>
    </row>
    <row r="382" spans="1:6" s="26" customFormat="1" ht="12.75">
      <c r="A382"/>
      <c r="B382"/>
      <c r="C382"/>
      <c r="F382" s="28"/>
    </row>
    <row r="383" spans="1:6" s="26" customFormat="1" ht="12.75">
      <c r="A383"/>
      <c r="B383"/>
      <c r="C383"/>
      <c r="F383" s="28"/>
    </row>
    <row r="384" spans="1:6" s="26" customFormat="1" ht="12.75">
      <c r="A384"/>
      <c r="B384"/>
      <c r="C384"/>
      <c r="F384" s="28"/>
    </row>
    <row r="385" spans="1:6" s="26" customFormat="1" ht="12.75">
      <c r="A385"/>
      <c r="B385"/>
      <c r="C385"/>
      <c r="F385" s="28"/>
    </row>
    <row r="386" spans="1:6" s="26" customFormat="1" ht="12.75">
      <c r="A386"/>
      <c r="B386"/>
      <c r="C386"/>
      <c r="F386" s="28"/>
    </row>
    <row r="387" spans="1:6" s="26" customFormat="1" ht="12.75">
      <c r="A387"/>
      <c r="B387"/>
      <c r="C387"/>
      <c r="F387" s="28"/>
    </row>
    <row r="388" spans="1:3" s="26" customFormat="1" ht="12.75">
      <c r="A388"/>
      <c r="B388"/>
      <c r="C388"/>
    </row>
    <row r="389" spans="1:3" s="26" customFormat="1" ht="12.75">
      <c r="A389"/>
      <c r="B389"/>
      <c r="C389"/>
    </row>
    <row r="390" spans="1:3" s="26" customFormat="1" ht="12.75">
      <c r="A390"/>
      <c r="B390"/>
      <c r="C390"/>
    </row>
    <row r="391" spans="1:5" s="26" customFormat="1" ht="12.75">
      <c r="A391"/>
      <c r="B391"/>
      <c r="C391"/>
      <c r="E391" s="28"/>
    </row>
    <row r="392" spans="1:5" s="26" customFormat="1" ht="12.75">
      <c r="A392"/>
      <c r="B392"/>
      <c r="C392"/>
      <c r="E392" s="28"/>
    </row>
    <row r="393" spans="1:5" s="26" customFormat="1" ht="12.75">
      <c r="A393"/>
      <c r="B393"/>
      <c r="C393"/>
      <c r="E393" s="28"/>
    </row>
    <row r="394" spans="1:5" s="26" customFormat="1" ht="12.75">
      <c r="A394"/>
      <c r="B394"/>
      <c r="C394"/>
      <c r="E394" s="28"/>
    </row>
    <row r="395" spans="1:5" s="26" customFormat="1" ht="12.75">
      <c r="A395"/>
      <c r="B395"/>
      <c r="C395"/>
      <c r="E395" s="28"/>
    </row>
    <row r="396" spans="1:5" s="26" customFormat="1" ht="12.75">
      <c r="A396"/>
      <c r="B396"/>
      <c r="C396"/>
      <c r="E396" s="28"/>
    </row>
    <row r="397" spans="1:5" s="26" customFormat="1" ht="12.75">
      <c r="A397"/>
      <c r="B397"/>
      <c r="C397"/>
      <c r="E397" s="28"/>
    </row>
    <row r="398" spans="1:5" s="26" customFormat="1" ht="12.75">
      <c r="A398"/>
      <c r="B398"/>
      <c r="C398"/>
      <c r="E398" s="28"/>
    </row>
    <row r="399" spans="1:5" s="26" customFormat="1" ht="12.75">
      <c r="A399"/>
      <c r="B399"/>
      <c r="C399"/>
      <c r="E399" s="28"/>
    </row>
    <row r="400" spans="1:5" s="26" customFormat="1" ht="12.75">
      <c r="A400"/>
      <c r="B400"/>
      <c r="C400"/>
      <c r="E400" s="28"/>
    </row>
    <row r="401" spans="1:5" s="26" customFormat="1" ht="12.75">
      <c r="A401"/>
      <c r="B401"/>
      <c r="C401"/>
      <c r="E401" s="28"/>
    </row>
    <row r="402" spans="1:5" s="26" customFormat="1" ht="12.75">
      <c r="A402"/>
      <c r="B402"/>
      <c r="C402"/>
      <c r="E402" s="28"/>
    </row>
    <row r="403" spans="1:5" s="26" customFormat="1" ht="12.75">
      <c r="A403"/>
      <c r="B403"/>
      <c r="C403"/>
      <c r="E403" s="28"/>
    </row>
    <row r="404" spans="1:5" s="26" customFormat="1" ht="12.75">
      <c r="A404"/>
      <c r="B404"/>
      <c r="C404"/>
      <c r="E404" s="28"/>
    </row>
    <row r="405" spans="1:5" s="26" customFormat="1" ht="12.75">
      <c r="A405"/>
      <c r="B405"/>
      <c r="C405"/>
      <c r="E405" s="28"/>
    </row>
    <row r="406" spans="1:5" s="26" customFormat="1" ht="12.75">
      <c r="A406"/>
      <c r="B406"/>
      <c r="C406"/>
      <c r="E406" s="28"/>
    </row>
    <row r="407" spans="1:5" s="26" customFormat="1" ht="12.75">
      <c r="A407"/>
      <c r="B407"/>
      <c r="C407"/>
      <c r="E407" s="28"/>
    </row>
    <row r="408" spans="1:5" s="26" customFormat="1" ht="12.75">
      <c r="A408"/>
      <c r="B408"/>
      <c r="C408"/>
      <c r="E408" s="28"/>
    </row>
    <row r="409" spans="1:5" s="26" customFormat="1" ht="12.75">
      <c r="A409"/>
      <c r="B409"/>
      <c r="C409"/>
      <c r="E409" s="28"/>
    </row>
    <row r="410" spans="1:5" s="26" customFormat="1" ht="12.75">
      <c r="A410"/>
      <c r="B410"/>
      <c r="C410"/>
      <c r="E410" s="28"/>
    </row>
    <row r="411" spans="1:5" s="26" customFormat="1" ht="12.75">
      <c r="A411"/>
      <c r="B411"/>
      <c r="C411"/>
      <c r="E411" s="28"/>
    </row>
    <row r="412" spans="1:5" s="26" customFormat="1" ht="12.75">
      <c r="A412"/>
      <c r="B412"/>
      <c r="C412"/>
      <c r="E412" s="28"/>
    </row>
    <row r="413" spans="1:5" s="26" customFormat="1" ht="12.75">
      <c r="A413"/>
      <c r="B413"/>
      <c r="C413"/>
      <c r="E413" s="28"/>
    </row>
    <row r="414" spans="1:5" s="26" customFormat="1" ht="12.75">
      <c r="A414"/>
      <c r="B414"/>
      <c r="C414"/>
      <c r="E414" s="28"/>
    </row>
    <row r="415" spans="1:5" s="26" customFormat="1" ht="12.75">
      <c r="A415"/>
      <c r="B415"/>
      <c r="C415"/>
      <c r="E415" s="28"/>
    </row>
    <row r="416" spans="1:5" s="26" customFormat="1" ht="12.75">
      <c r="A416"/>
      <c r="B416"/>
      <c r="C416"/>
      <c r="E416" s="28"/>
    </row>
    <row r="417" spans="1:5" s="26" customFormat="1" ht="12.75">
      <c r="A417"/>
      <c r="B417"/>
      <c r="C417"/>
      <c r="E417" s="28"/>
    </row>
    <row r="418" spans="1:5" s="26" customFormat="1" ht="12.75">
      <c r="A418"/>
      <c r="B418"/>
      <c r="C418"/>
      <c r="E418" s="28"/>
    </row>
    <row r="419" spans="1:5" s="26" customFormat="1" ht="12.75">
      <c r="A419"/>
      <c r="B419"/>
      <c r="C419"/>
      <c r="E419" s="28"/>
    </row>
    <row r="420" spans="1:5" s="26" customFormat="1" ht="12.75">
      <c r="A420"/>
      <c r="B420"/>
      <c r="C420"/>
      <c r="E420" s="28"/>
    </row>
    <row r="421" spans="1:5" s="26" customFormat="1" ht="12.75">
      <c r="A421"/>
      <c r="B421"/>
      <c r="C421"/>
      <c r="E421" s="28"/>
    </row>
    <row r="422" spans="1:5" s="26" customFormat="1" ht="12.75">
      <c r="A422"/>
      <c r="B422"/>
      <c r="C422"/>
      <c r="E422" s="28"/>
    </row>
    <row r="423" spans="1:5" s="26" customFormat="1" ht="12.75">
      <c r="A423"/>
      <c r="B423"/>
      <c r="C423"/>
      <c r="E423" s="28"/>
    </row>
    <row r="424" spans="1:5" s="26" customFormat="1" ht="12.75">
      <c r="A424"/>
      <c r="B424"/>
      <c r="C424"/>
      <c r="E424" s="28"/>
    </row>
    <row r="425" spans="1:5" s="26" customFormat="1" ht="12.75">
      <c r="A425"/>
      <c r="B425"/>
      <c r="C425"/>
      <c r="E425" s="28"/>
    </row>
    <row r="426" spans="1:5" s="26" customFormat="1" ht="12.75">
      <c r="A426"/>
      <c r="B426"/>
      <c r="C426"/>
      <c r="E426" s="28"/>
    </row>
    <row r="427" spans="1:5" s="26" customFormat="1" ht="12.75">
      <c r="A427"/>
      <c r="B427"/>
      <c r="C427"/>
      <c r="E427" s="28"/>
    </row>
    <row r="428" spans="1:5" s="26" customFormat="1" ht="12.75">
      <c r="A428"/>
      <c r="B428"/>
      <c r="C428"/>
      <c r="E428" s="28"/>
    </row>
    <row r="429" spans="1:5" s="26" customFormat="1" ht="12.75">
      <c r="A429"/>
      <c r="B429"/>
      <c r="C429"/>
      <c r="E429" s="28"/>
    </row>
    <row r="430" spans="1:5" s="26" customFormat="1" ht="12.75">
      <c r="A430"/>
      <c r="B430"/>
      <c r="C430"/>
      <c r="E430" s="28"/>
    </row>
    <row r="431" spans="1:5" s="26" customFormat="1" ht="12.75">
      <c r="A431"/>
      <c r="B431"/>
      <c r="C431"/>
      <c r="E431" s="28"/>
    </row>
    <row r="432" spans="1:5" s="26" customFormat="1" ht="12.75">
      <c r="A432"/>
      <c r="B432"/>
      <c r="C432"/>
      <c r="E432" s="28"/>
    </row>
    <row r="433" spans="1:5" s="26" customFormat="1" ht="12.75">
      <c r="A433"/>
      <c r="B433"/>
      <c r="C433"/>
      <c r="E433" s="28"/>
    </row>
    <row r="434" spans="1:5" s="26" customFormat="1" ht="12.75">
      <c r="A434"/>
      <c r="B434"/>
      <c r="C434"/>
      <c r="E434" s="28"/>
    </row>
    <row r="435" spans="1:5" s="26" customFormat="1" ht="12.75">
      <c r="A435"/>
      <c r="B435"/>
      <c r="C435"/>
      <c r="E435" s="28"/>
    </row>
    <row r="436" spans="1:5" s="26" customFormat="1" ht="12.75">
      <c r="A436"/>
      <c r="B436"/>
      <c r="C436"/>
      <c r="E436" s="28"/>
    </row>
    <row r="437" spans="1:5" s="26" customFormat="1" ht="12.75">
      <c r="A437"/>
      <c r="B437"/>
      <c r="C437"/>
      <c r="E437" s="28"/>
    </row>
    <row r="438" spans="1:5" s="26" customFormat="1" ht="12.75">
      <c r="A438"/>
      <c r="B438"/>
      <c r="C438"/>
      <c r="E438" s="28"/>
    </row>
    <row r="439" spans="1:5" s="26" customFormat="1" ht="12.75">
      <c r="A439"/>
      <c r="B439"/>
      <c r="C439"/>
      <c r="E439" s="28"/>
    </row>
    <row r="440" spans="1:5" s="26" customFormat="1" ht="12.75">
      <c r="A440"/>
      <c r="B440"/>
      <c r="C440"/>
      <c r="E440" s="28"/>
    </row>
    <row r="441" spans="1:5" s="26" customFormat="1" ht="12.75">
      <c r="A441"/>
      <c r="B441"/>
      <c r="C441"/>
      <c r="E441" s="28"/>
    </row>
    <row r="442" spans="1:5" s="26" customFormat="1" ht="12.75">
      <c r="A442"/>
      <c r="B442"/>
      <c r="C442"/>
      <c r="E442" s="28"/>
    </row>
    <row r="443" spans="1:5" s="26" customFormat="1" ht="12.75">
      <c r="A443"/>
      <c r="B443"/>
      <c r="C443"/>
      <c r="E443" s="28"/>
    </row>
    <row r="444" spans="1:5" s="26" customFormat="1" ht="12.75">
      <c r="A444"/>
      <c r="B444"/>
      <c r="C444"/>
      <c r="E444" s="28"/>
    </row>
    <row r="445" spans="1:5" s="26" customFormat="1" ht="12.75">
      <c r="A445"/>
      <c r="B445"/>
      <c r="C445"/>
      <c r="E445" s="28"/>
    </row>
    <row r="446" spans="1:5" s="26" customFormat="1" ht="12.75">
      <c r="A446"/>
      <c r="B446"/>
      <c r="C446"/>
      <c r="E446" s="28"/>
    </row>
    <row r="447" spans="1:5" s="26" customFormat="1" ht="12.75">
      <c r="A447"/>
      <c r="B447"/>
      <c r="C447"/>
      <c r="E447" s="28"/>
    </row>
    <row r="448" spans="1:5" s="26" customFormat="1" ht="12.75">
      <c r="A448"/>
      <c r="B448"/>
      <c r="C448"/>
      <c r="E448" s="28"/>
    </row>
    <row r="449" spans="1:5" s="26" customFormat="1" ht="12.75">
      <c r="A449"/>
      <c r="B449"/>
      <c r="C449"/>
      <c r="E449" s="28"/>
    </row>
    <row r="450" spans="1:5" s="26" customFormat="1" ht="12.75">
      <c r="A450"/>
      <c r="B450"/>
      <c r="C450"/>
      <c r="E450" s="28"/>
    </row>
    <row r="451" spans="1:5" s="26" customFormat="1" ht="12.75">
      <c r="A451"/>
      <c r="B451"/>
      <c r="C451"/>
      <c r="E451" s="28"/>
    </row>
    <row r="452" spans="1:5" s="26" customFormat="1" ht="12.75">
      <c r="A452"/>
      <c r="B452"/>
      <c r="C452"/>
      <c r="E452" s="28"/>
    </row>
    <row r="453" spans="1:5" s="26" customFormat="1" ht="12.75">
      <c r="A453"/>
      <c r="B453"/>
      <c r="C453"/>
      <c r="E453" s="28"/>
    </row>
    <row r="454" spans="1:5" s="26" customFormat="1" ht="12.75">
      <c r="A454"/>
      <c r="B454"/>
      <c r="C454"/>
      <c r="E454" s="28"/>
    </row>
    <row r="455" spans="1:5" s="26" customFormat="1" ht="12.75">
      <c r="A455"/>
      <c r="B455"/>
      <c r="C455"/>
      <c r="E455" s="28"/>
    </row>
    <row r="456" spans="1:5" s="26" customFormat="1" ht="12.75">
      <c r="A456"/>
      <c r="B456"/>
      <c r="C456"/>
      <c r="E456" s="28"/>
    </row>
    <row r="457" spans="1:5" s="26" customFormat="1" ht="12.75">
      <c r="A457"/>
      <c r="B457"/>
      <c r="C457"/>
      <c r="E457" s="28"/>
    </row>
    <row r="458" spans="1:5" s="26" customFormat="1" ht="12.75">
      <c r="A458"/>
      <c r="B458"/>
      <c r="C458"/>
      <c r="E458" s="28"/>
    </row>
    <row r="459" spans="1:5" s="26" customFormat="1" ht="12.75">
      <c r="A459"/>
      <c r="B459"/>
      <c r="C459"/>
      <c r="E459" s="28"/>
    </row>
    <row r="460" spans="1:5" s="26" customFormat="1" ht="12.75">
      <c r="A460"/>
      <c r="B460"/>
      <c r="C460"/>
      <c r="E460" s="28"/>
    </row>
    <row r="461" spans="1:5" s="26" customFormat="1" ht="12.75">
      <c r="A461"/>
      <c r="B461"/>
      <c r="C461"/>
      <c r="E461" s="28"/>
    </row>
    <row r="462" spans="1:5" s="26" customFormat="1" ht="12.75">
      <c r="A462"/>
      <c r="B462"/>
      <c r="C462"/>
      <c r="E462" s="28"/>
    </row>
    <row r="463" spans="1:5" s="26" customFormat="1" ht="12.75">
      <c r="A463"/>
      <c r="B463"/>
      <c r="C463"/>
      <c r="E463" s="28"/>
    </row>
    <row r="464" spans="1:5" s="26" customFormat="1" ht="12.75">
      <c r="A464"/>
      <c r="B464"/>
      <c r="C464"/>
      <c r="E464" s="28"/>
    </row>
    <row r="465" spans="1:5" s="26" customFormat="1" ht="12.75">
      <c r="A465"/>
      <c r="B465"/>
      <c r="C465"/>
      <c r="E465" s="28"/>
    </row>
    <row r="466" spans="1:5" s="26" customFormat="1" ht="12.75">
      <c r="A466"/>
      <c r="B466"/>
      <c r="C466"/>
      <c r="E466" s="28"/>
    </row>
    <row r="467" spans="1:5" s="26" customFormat="1" ht="12.75">
      <c r="A467"/>
      <c r="B467"/>
      <c r="C467"/>
      <c r="E467" s="28"/>
    </row>
    <row r="468" spans="1:5" s="26" customFormat="1" ht="12.75">
      <c r="A468"/>
      <c r="B468"/>
      <c r="C468"/>
      <c r="E468" s="28"/>
    </row>
    <row r="469" spans="1:5" s="26" customFormat="1" ht="12.75">
      <c r="A469"/>
      <c r="B469"/>
      <c r="C469"/>
      <c r="E469" s="28"/>
    </row>
    <row r="470" spans="1:5" s="26" customFormat="1" ht="12.75">
      <c r="A470"/>
      <c r="B470"/>
      <c r="C470"/>
      <c r="E470" s="28"/>
    </row>
    <row r="471" spans="1:5" s="26" customFormat="1" ht="12.75">
      <c r="A471"/>
      <c r="B471"/>
      <c r="C471"/>
      <c r="E471" s="28"/>
    </row>
    <row r="472" spans="1:5" s="26" customFormat="1" ht="12.75">
      <c r="A472"/>
      <c r="B472"/>
      <c r="C472"/>
      <c r="E472" s="28"/>
    </row>
    <row r="473" spans="1:5" s="26" customFormat="1" ht="12.75">
      <c r="A473"/>
      <c r="B473"/>
      <c r="C473"/>
      <c r="E473" s="28"/>
    </row>
    <row r="474" spans="1:5" s="26" customFormat="1" ht="12.75">
      <c r="A474"/>
      <c r="B474"/>
      <c r="C474"/>
      <c r="E474" s="28"/>
    </row>
    <row r="475" spans="1:5" s="26" customFormat="1" ht="12.75">
      <c r="A475"/>
      <c r="B475"/>
      <c r="C475"/>
      <c r="E475" s="28"/>
    </row>
    <row r="476" spans="1:5" s="26" customFormat="1" ht="12.75">
      <c r="A476"/>
      <c r="B476"/>
      <c r="C476"/>
      <c r="E476" s="28"/>
    </row>
    <row r="477" spans="1:5" s="26" customFormat="1" ht="12.75">
      <c r="A477"/>
      <c r="B477"/>
      <c r="C477"/>
      <c r="E477" s="28"/>
    </row>
    <row r="478" spans="1:5" s="26" customFormat="1" ht="12.75">
      <c r="A478"/>
      <c r="B478"/>
      <c r="C478"/>
      <c r="E478" s="28"/>
    </row>
    <row r="479" spans="1:5" s="26" customFormat="1" ht="12.75">
      <c r="A479"/>
      <c r="B479"/>
      <c r="C479"/>
      <c r="E479" s="28"/>
    </row>
    <row r="480" spans="1:5" s="26" customFormat="1" ht="12.75">
      <c r="A480"/>
      <c r="B480"/>
      <c r="C480"/>
      <c r="E480" s="28"/>
    </row>
    <row r="481" spans="1:5" s="26" customFormat="1" ht="12.75">
      <c r="A481"/>
      <c r="B481"/>
      <c r="C481"/>
      <c r="E481" s="28"/>
    </row>
    <row r="482" spans="1:5" s="26" customFormat="1" ht="12.75">
      <c r="A482"/>
      <c r="B482"/>
      <c r="C482"/>
      <c r="E482" s="28"/>
    </row>
    <row r="483" spans="1:5" s="26" customFormat="1" ht="12.75">
      <c r="A483"/>
      <c r="B483"/>
      <c r="C483"/>
      <c r="E483" s="28"/>
    </row>
    <row r="484" spans="1:5" s="26" customFormat="1" ht="12.75">
      <c r="A484"/>
      <c r="B484"/>
      <c r="C484"/>
      <c r="E484" s="28"/>
    </row>
    <row r="485" spans="1:5" s="26" customFormat="1" ht="12.75">
      <c r="A485"/>
      <c r="B485"/>
      <c r="C485"/>
      <c r="E485" s="28"/>
    </row>
    <row r="486" spans="1:5" s="26" customFormat="1" ht="12.75">
      <c r="A486"/>
      <c r="B486"/>
      <c r="C486"/>
      <c r="E486" s="28"/>
    </row>
    <row r="487" spans="1:5" s="26" customFormat="1" ht="12.75">
      <c r="A487"/>
      <c r="B487"/>
      <c r="C487"/>
      <c r="E487" s="28"/>
    </row>
    <row r="488" spans="1:5" s="26" customFormat="1" ht="12.75">
      <c r="A488"/>
      <c r="B488"/>
      <c r="C488"/>
      <c r="E488" s="28"/>
    </row>
    <row r="489" spans="1:5" s="26" customFormat="1" ht="12.75">
      <c r="A489"/>
      <c r="B489"/>
      <c r="C489"/>
      <c r="E489" s="28"/>
    </row>
    <row r="490" spans="1:5" s="26" customFormat="1" ht="12.75">
      <c r="A490"/>
      <c r="B490"/>
      <c r="C490"/>
      <c r="E490" s="28"/>
    </row>
    <row r="491" spans="1:5" s="26" customFormat="1" ht="12.75">
      <c r="A491"/>
      <c r="B491"/>
      <c r="C491"/>
      <c r="E491" s="28"/>
    </row>
    <row r="492" spans="1:5" s="26" customFormat="1" ht="12.75">
      <c r="A492"/>
      <c r="B492"/>
      <c r="C492"/>
      <c r="E492" s="28"/>
    </row>
    <row r="493" spans="1:5" s="26" customFormat="1" ht="12.75">
      <c r="A493"/>
      <c r="B493"/>
      <c r="C493"/>
      <c r="E493" s="28"/>
    </row>
    <row r="494" spans="1:5" s="26" customFormat="1" ht="12.75">
      <c r="A494"/>
      <c r="B494"/>
      <c r="C494"/>
      <c r="E494" s="28"/>
    </row>
    <row r="495" spans="1:5" s="26" customFormat="1" ht="12.75">
      <c r="A495"/>
      <c r="B495"/>
      <c r="C495"/>
      <c r="E495" s="28"/>
    </row>
    <row r="496" spans="1:5" s="26" customFormat="1" ht="12.75">
      <c r="A496"/>
      <c r="B496"/>
      <c r="C496"/>
      <c r="E496" s="28"/>
    </row>
    <row r="497" spans="1:5" s="26" customFormat="1" ht="12.75">
      <c r="A497"/>
      <c r="B497"/>
      <c r="C497"/>
      <c r="E497" s="28"/>
    </row>
    <row r="498" spans="1:5" s="26" customFormat="1" ht="12.75">
      <c r="A498"/>
      <c r="B498"/>
      <c r="C498"/>
      <c r="E498" s="28"/>
    </row>
    <row r="499" spans="1:5" s="26" customFormat="1" ht="12.75">
      <c r="A499"/>
      <c r="B499"/>
      <c r="C499"/>
      <c r="E499" s="28"/>
    </row>
    <row r="500" spans="1:5" s="26" customFormat="1" ht="12.75">
      <c r="A500"/>
      <c r="B500"/>
      <c r="C500"/>
      <c r="E500" s="28"/>
    </row>
    <row r="501" spans="1:5" s="26" customFormat="1" ht="12.75">
      <c r="A501"/>
      <c r="B501"/>
      <c r="C501"/>
      <c r="E501" s="28"/>
    </row>
    <row r="502" spans="1:5" s="26" customFormat="1" ht="12.75">
      <c r="A502"/>
      <c r="B502"/>
      <c r="C502"/>
      <c r="E502" s="28"/>
    </row>
    <row r="503" spans="1:5" s="26" customFormat="1" ht="12.75">
      <c r="A503"/>
      <c r="B503"/>
      <c r="C503"/>
      <c r="E503" s="28"/>
    </row>
    <row r="504" spans="1:5" s="26" customFormat="1" ht="12.75">
      <c r="A504"/>
      <c r="B504"/>
      <c r="C504"/>
      <c r="E504" s="28"/>
    </row>
    <row r="505" spans="1:5" s="26" customFormat="1" ht="12.75">
      <c r="A505"/>
      <c r="B505"/>
      <c r="C505"/>
      <c r="E505" s="28"/>
    </row>
    <row r="506" spans="1:5" s="26" customFormat="1" ht="12.75">
      <c r="A506"/>
      <c r="B506"/>
      <c r="C506"/>
      <c r="E506" s="28"/>
    </row>
    <row r="507" spans="1:5" s="26" customFormat="1" ht="12.75">
      <c r="A507"/>
      <c r="B507"/>
      <c r="C507"/>
      <c r="E507" s="28"/>
    </row>
    <row r="508" spans="1:5" s="26" customFormat="1" ht="12.75">
      <c r="A508"/>
      <c r="B508"/>
      <c r="C508"/>
      <c r="E508" s="28"/>
    </row>
    <row r="509" spans="1:5" s="26" customFormat="1" ht="12.75">
      <c r="A509"/>
      <c r="B509"/>
      <c r="C509"/>
      <c r="E509" s="28"/>
    </row>
    <row r="510" spans="1:5" s="26" customFormat="1" ht="12.75">
      <c r="A510"/>
      <c r="B510"/>
      <c r="C510"/>
      <c r="E510" s="28"/>
    </row>
    <row r="511" spans="1:5" s="26" customFormat="1" ht="12.75">
      <c r="A511"/>
      <c r="B511"/>
      <c r="C511"/>
      <c r="E511" s="28"/>
    </row>
    <row r="512" spans="1:5" s="26" customFormat="1" ht="12.75">
      <c r="A512"/>
      <c r="B512"/>
      <c r="C512"/>
      <c r="E512" s="28"/>
    </row>
    <row r="513" spans="1:5" s="26" customFormat="1" ht="12.75">
      <c r="A513"/>
      <c r="B513"/>
      <c r="C513"/>
      <c r="E513" s="28"/>
    </row>
    <row r="514" spans="1:5" s="26" customFormat="1" ht="12.75">
      <c r="A514"/>
      <c r="B514"/>
      <c r="C514"/>
      <c r="E514" s="28"/>
    </row>
    <row r="515" spans="1:5" s="26" customFormat="1" ht="12.75">
      <c r="A515"/>
      <c r="B515"/>
      <c r="C515"/>
      <c r="E515" s="28"/>
    </row>
    <row r="516" spans="1:5" s="26" customFormat="1" ht="12.75">
      <c r="A516"/>
      <c r="B516"/>
      <c r="C516"/>
      <c r="E516" s="28"/>
    </row>
    <row r="517" spans="1:5" s="26" customFormat="1" ht="12.75">
      <c r="A517"/>
      <c r="B517"/>
      <c r="C517"/>
      <c r="E517" s="28"/>
    </row>
    <row r="518" spans="1:5" s="26" customFormat="1" ht="12.75">
      <c r="A518"/>
      <c r="B518"/>
      <c r="C518"/>
      <c r="E518" s="28"/>
    </row>
    <row r="519" spans="1:5" s="26" customFormat="1" ht="12.75">
      <c r="A519"/>
      <c r="B519"/>
      <c r="C519"/>
      <c r="E519" s="28"/>
    </row>
    <row r="520" spans="1:5" s="26" customFormat="1" ht="12.75">
      <c r="A520"/>
      <c r="B520"/>
      <c r="C520"/>
      <c r="E520" s="28"/>
    </row>
    <row r="521" spans="1:5" s="26" customFormat="1" ht="12.75">
      <c r="A521"/>
      <c r="B521"/>
      <c r="C521"/>
      <c r="E521" s="28"/>
    </row>
    <row r="522" spans="1:5" s="26" customFormat="1" ht="12.75">
      <c r="A522"/>
      <c r="B522"/>
      <c r="C522"/>
      <c r="E522" s="28"/>
    </row>
    <row r="523" spans="1:5" s="26" customFormat="1" ht="12.75">
      <c r="A523"/>
      <c r="B523"/>
      <c r="C523"/>
      <c r="E523" s="28"/>
    </row>
    <row r="524" spans="1:5" s="26" customFormat="1" ht="12.75">
      <c r="A524"/>
      <c r="B524"/>
      <c r="C524"/>
      <c r="E524" s="28"/>
    </row>
    <row r="525" spans="1:5" s="26" customFormat="1" ht="12.75">
      <c r="A525"/>
      <c r="B525"/>
      <c r="C525"/>
      <c r="E525" s="28"/>
    </row>
    <row r="526" spans="1:5" s="26" customFormat="1" ht="12.75">
      <c r="A526"/>
      <c r="B526"/>
      <c r="C526"/>
      <c r="E526" s="28"/>
    </row>
    <row r="527" spans="1:5" s="26" customFormat="1" ht="12.75">
      <c r="A527"/>
      <c r="B527"/>
      <c r="C527"/>
      <c r="E527" s="28"/>
    </row>
    <row r="528" spans="1:5" s="26" customFormat="1" ht="12.75">
      <c r="A528"/>
      <c r="B528"/>
      <c r="C528"/>
      <c r="E528" s="28"/>
    </row>
    <row r="529" spans="1:5" s="26" customFormat="1" ht="12.75">
      <c r="A529"/>
      <c r="B529"/>
      <c r="C529"/>
      <c r="E529" s="28"/>
    </row>
    <row r="530" spans="1:5" s="26" customFormat="1" ht="12.75">
      <c r="A530"/>
      <c r="B530"/>
      <c r="C530"/>
      <c r="E530" s="28"/>
    </row>
    <row r="531" spans="1:5" s="26" customFormat="1" ht="12.75">
      <c r="A531"/>
      <c r="B531"/>
      <c r="C531"/>
      <c r="E531" s="28"/>
    </row>
    <row r="532" spans="1:5" s="26" customFormat="1" ht="12.75">
      <c r="A532"/>
      <c r="B532"/>
      <c r="C532"/>
      <c r="E532" s="28"/>
    </row>
    <row r="533" spans="1:5" s="26" customFormat="1" ht="12.75">
      <c r="A533"/>
      <c r="B533"/>
      <c r="C533"/>
      <c r="E533" s="28"/>
    </row>
    <row r="534" spans="1:5" s="26" customFormat="1" ht="12.75">
      <c r="A534"/>
      <c r="B534"/>
      <c r="C534"/>
      <c r="E534" s="28"/>
    </row>
    <row r="535" spans="1:5" s="26" customFormat="1" ht="12.75">
      <c r="A535"/>
      <c r="B535"/>
      <c r="C535"/>
      <c r="E535" s="28"/>
    </row>
    <row r="536" spans="1:5" s="26" customFormat="1" ht="12.75">
      <c r="A536"/>
      <c r="B536"/>
      <c r="C536"/>
      <c r="E536" s="28"/>
    </row>
    <row r="537" spans="1:5" s="26" customFormat="1" ht="12.75">
      <c r="A537"/>
      <c r="B537"/>
      <c r="C537"/>
      <c r="E537" s="28"/>
    </row>
    <row r="538" spans="1:5" s="26" customFormat="1" ht="12.75">
      <c r="A538"/>
      <c r="B538"/>
      <c r="C538"/>
      <c r="E538" s="28"/>
    </row>
    <row r="539" spans="1:5" s="26" customFormat="1" ht="12.75">
      <c r="A539"/>
      <c r="B539"/>
      <c r="C539"/>
      <c r="E539" s="28"/>
    </row>
    <row r="540" spans="1:5" s="26" customFormat="1" ht="12.75">
      <c r="A540"/>
      <c r="B540"/>
      <c r="C540"/>
      <c r="E540" s="28"/>
    </row>
    <row r="541" spans="1:5" s="26" customFormat="1" ht="12.75">
      <c r="A541"/>
      <c r="B541"/>
      <c r="C541"/>
      <c r="E541" s="28"/>
    </row>
    <row r="542" spans="1:5" s="26" customFormat="1" ht="12.75">
      <c r="A542"/>
      <c r="B542"/>
      <c r="C542"/>
      <c r="E542" s="28"/>
    </row>
    <row r="543" spans="1:5" s="26" customFormat="1" ht="12.75">
      <c r="A543"/>
      <c r="B543"/>
      <c r="C543"/>
      <c r="E543" s="28"/>
    </row>
    <row r="544" spans="1:5" s="26" customFormat="1" ht="12.75">
      <c r="A544"/>
      <c r="B544"/>
      <c r="C544"/>
      <c r="E544" s="28"/>
    </row>
    <row r="545" spans="1:5" s="26" customFormat="1" ht="12.75">
      <c r="A545"/>
      <c r="B545"/>
      <c r="C545"/>
      <c r="E545" s="28"/>
    </row>
    <row r="546" spans="1:5" s="26" customFormat="1" ht="12.75">
      <c r="A546"/>
      <c r="B546"/>
      <c r="C546"/>
      <c r="E546" s="28"/>
    </row>
    <row r="547" spans="1:5" s="26" customFormat="1" ht="12.75">
      <c r="A547"/>
      <c r="B547"/>
      <c r="C547"/>
      <c r="E547" s="28"/>
    </row>
    <row r="548" spans="1:5" s="26" customFormat="1" ht="12.75">
      <c r="A548"/>
      <c r="B548"/>
      <c r="C548"/>
      <c r="E548" s="28"/>
    </row>
    <row r="549" spans="1:5" s="26" customFormat="1" ht="12.75">
      <c r="A549"/>
      <c r="B549"/>
      <c r="C549"/>
      <c r="E549" s="28"/>
    </row>
    <row r="550" spans="1:5" s="26" customFormat="1" ht="12.75">
      <c r="A550"/>
      <c r="B550"/>
      <c r="C550"/>
      <c r="E550" s="28"/>
    </row>
    <row r="551" spans="1:5" s="26" customFormat="1" ht="12.75">
      <c r="A551"/>
      <c r="B551"/>
      <c r="C551"/>
      <c r="E551" s="28"/>
    </row>
    <row r="552" spans="1:5" s="26" customFormat="1" ht="12.75">
      <c r="A552"/>
      <c r="B552"/>
      <c r="C552"/>
      <c r="E552" s="28"/>
    </row>
    <row r="553" spans="1:5" s="26" customFormat="1" ht="12.75">
      <c r="A553"/>
      <c r="B553"/>
      <c r="C553"/>
      <c r="E553" s="28"/>
    </row>
    <row r="554" spans="1:5" s="26" customFormat="1" ht="12.75">
      <c r="A554"/>
      <c r="B554"/>
      <c r="C554"/>
      <c r="E554" s="28"/>
    </row>
    <row r="555" spans="1:5" s="26" customFormat="1" ht="12.75">
      <c r="A555"/>
      <c r="B555"/>
      <c r="C555"/>
      <c r="E555" s="28"/>
    </row>
    <row r="556" spans="1:5" s="26" customFormat="1" ht="12.75">
      <c r="A556"/>
      <c r="B556"/>
      <c r="C556"/>
      <c r="E556" s="28"/>
    </row>
    <row r="557" spans="1:5" s="26" customFormat="1" ht="12.75">
      <c r="A557"/>
      <c r="B557"/>
      <c r="C557"/>
      <c r="E557" s="28"/>
    </row>
    <row r="558" spans="1:5" s="26" customFormat="1" ht="12.75">
      <c r="A558"/>
      <c r="B558"/>
      <c r="C558"/>
      <c r="E558" s="28"/>
    </row>
    <row r="559" spans="1:5" s="26" customFormat="1" ht="12.75">
      <c r="A559"/>
      <c r="B559"/>
      <c r="C559"/>
      <c r="E559" s="28"/>
    </row>
    <row r="560" spans="1:5" s="26" customFormat="1" ht="12.75">
      <c r="A560"/>
      <c r="B560"/>
      <c r="C560"/>
      <c r="E560" s="28"/>
    </row>
    <row r="561" spans="1:5" s="26" customFormat="1" ht="12.75">
      <c r="A561"/>
      <c r="B561"/>
      <c r="C561"/>
      <c r="E561" s="28"/>
    </row>
    <row r="562" spans="1:5" s="26" customFormat="1" ht="12.75">
      <c r="A562"/>
      <c r="B562"/>
      <c r="C562"/>
      <c r="E562" s="28"/>
    </row>
    <row r="563" spans="1:5" s="26" customFormat="1" ht="12.75">
      <c r="A563"/>
      <c r="B563"/>
      <c r="C563"/>
      <c r="E563" s="28"/>
    </row>
    <row r="564" spans="1:5" s="26" customFormat="1" ht="12.75">
      <c r="A564"/>
      <c r="B564"/>
      <c r="C564"/>
      <c r="E564" s="28"/>
    </row>
    <row r="565" spans="1:5" s="26" customFormat="1" ht="12.75">
      <c r="A565"/>
      <c r="B565"/>
      <c r="C565"/>
      <c r="E565" s="28"/>
    </row>
    <row r="566" spans="1:5" s="26" customFormat="1" ht="12.75">
      <c r="A566"/>
      <c r="B566"/>
      <c r="C566"/>
      <c r="E566" s="28"/>
    </row>
    <row r="567" spans="1:5" s="26" customFormat="1" ht="12.75">
      <c r="A567"/>
      <c r="B567"/>
      <c r="C567"/>
      <c r="E567" s="28"/>
    </row>
    <row r="568" spans="1:5" s="26" customFormat="1" ht="12.75">
      <c r="A568"/>
      <c r="B568"/>
      <c r="C568"/>
      <c r="E568" s="28"/>
    </row>
    <row r="569" spans="1:5" s="26" customFormat="1" ht="12.75">
      <c r="A569"/>
      <c r="B569"/>
      <c r="C569"/>
      <c r="E569" s="28"/>
    </row>
    <row r="570" spans="1:5" s="26" customFormat="1" ht="12.75">
      <c r="A570"/>
      <c r="B570"/>
      <c r="C570"/>
      <c r="E570" s="28"/>
    </row>
    <row r="571" spans="1:5" s="26" customFormat="1" ht="12.75">
      <c r="A571"/>
      <c r="B571"/>
      <c r="C571"/>
      <c r="E571" s="28"/>
    </row>
    <row r="572" spans="1:5" s="26" customFormat="1" ht="12.75">
      <c r="A572"/>
      <c r="B572"/>
      <c r="C572"/>
      <c r="E572" s="28"/>
    </row>
    <row r="573" spans="1:5" s="26" customFormat="1" ht="12.75">
      <c r="A573"/>
      <c r="B573"/>
      <c r="C573"/>
      <c r="E573" s="28"/>
    </row>
    <row r="574" spans="1:5" s="26" customFormat="1" ht="12.75">
      <c r="A574"/>
      <c r="B574"/>
      <c r="C574"/>
      <c r="E574" s="28"/>
    </row>
    <row r="575" spans="1:5" s="26" customFormat="1" ht="12.75">
      <c r="A575"/>
      <c r="B575"/>
      <c r="C575"/>
      <c r="E575" s="28"/>
    </row>
    <row r="576" spans="1:5" s="26" customFormat="1" ht="12.75">
      <c r="A576"/>
      <c r="B576"/>
      <c r="C576"/>
      <c r="E576" s="28"/>
    </row>
    <row r="577" spans="1:5" s="26" customFormat="1" ht="12.75">
      <c r="A577"/>
      <c r="B577"/>
      <c r="C577"/>
      <c r="E577" s="28"/>
    </row>
    <row r="578" spans="1:5" s="26" customFormat="1" ht="12.75">
      <c r="A578"/>
      <c r="B578"/>
      <c r="C578"/>
      <c r="E578" s="28"/>
    </row>
    <row r="579" spans="1:5" s="26" customFormat="1" ht="12.75">
      <c r="A579"/>
      <c r="B579"/>
      <c r="C579"/>
      <c r="E579" s="28"/>
    </row>
    <row r="580" spans="1:5" s="26" customFormat="1" ht="12.75">
      <c r="A580"/>
      <c r="B580"/>
      <c r="C580"/>
      <c r="E580" s="28"/>
    </row>
    <row r="581" spans="1:5" s="26" customFormat="1" ht="12.75">
      <c r="A581"/>
      <c r="B581"/>
      <c r="C581"/>
      <c r="E581" s="28"/>
    </row>
    <row r="582" spans="1:5" s="26" customFormat="1" ht="12.75">
      <c r="A582"/>
      <c r="B582"/>
      <c r="C582"/>
      <c r="E582" s="28"/>
    </row>
    <row r="583" spans="1:5" s="26" customFormat="1" ht="12.75">
      <c r="A583"/>
      <c r="B583"/>
      <c r="C583"/>
      <c r="E583" s="28"/>
    </row>
    <row r="584" spans="1:5" s="26" customFormat="1" ht="12.75">
      <c r="A584"/>
      <c r="B584"/>
      <c r="C584"/>
      <c r="E584" s="28"/>
    </row>
    <row r="585" spans="1:5" s="26" customFormat="1" ht="12.75">
      <c r="A585"/>
      <c r="B585"/>
      <c r="C585"/>
      <c r="E585" s="28"/>
    </row>
    <row r="586" spans="1:5" s="26" customFormat="1" ht="12.75">
      <c r="A586"/>
      <c r="B586"/>
      <c r="C586"/>
      <c r="E586" s="28"/>
    </row>
    <row r="587" spans="1:5" s="26" customFormat="1" ht="12.75">
      <c r="A587"/>
      <c r="B587"/>
      <c r="C587"/>
      <c r="E587" s="28"/>
    </row>
    <row r="588" spans="1:5" s="26" customFormat="1" ht="25.5" customHeight="1">
      <c r="A588"/>
      <c r="B588"/>
      <c r="C588"/>
      <c r="E588" s="28"/>
    </row>
    <row r="589" spans="1:5" s="26" customFormat="1" ht="12.75">
      <c r="A589"/>
      <c r="B589"/>
      <c r="C589"/>
      <c r="E589" s="28"/>
    </row>
    <row r="590" spans="1:5" s="26" customFormat="1" ht="12.75">
      <c r="A590"/>
      <c r="B590"/>
      <c r="C590"/>
      <c r="E590" s="28"/>
    </row>
    <row r="591" spans="1:5" s="26" customFormat="1" ht="12.75">
      <c r="A591"/>
      <c r="B591"/>
      <c r="C591"/>
      <c r="E591" s="28"/>
    </row>
    <row r="592" spans="1:5" s="26" customFormat="1" ht="12.75">
      <c r="A592"/>
      <c r="B592"/>
      <c r="C592"/>
      <c r="E592" s="28"/>
    </row>
    <row r="593" spans="1:5" s="26" customFormat="1" ht="30.75" customHeight="1">
      <c r="A593"/>
      <c r="B593"/>
      <c r="C593"/>
      <c r="E593" s="28"/>
    </row>
    <row r="594" spans="1:5" s="26" customFormat="1" ht="12.75">
      <c r="A594"/>
      <c r="B594"/>
      <c r="C594"/>
      <c r="E594" s="28"/>
    </row>
    <row r="595" spans="1:5" s="26" customFormat="1" ht="12.75">
      <c r="A595"/>
      <c r="B595"/>
      <c r="C595"/>
      <c r="E595" s="28"/>
    </row>
    <row r="596" spans="1:5" s="26" customFormat="1" ht="12.75">
      <c r="A596"/>
      <c r="B596"/>
      <c r="C596"/>
      <c r="E596" s="28"/>
    </row>
    <row r="597" spans="1:5" s="26" customFormat="1" ht="12.75">
      <c r="A597"/>
      <c r="B597"/>
      <c r="C597"/>
      <c r="E597" s="28"/>
    </row>
    <row r="598" spans="1:5" s="26" customFormat="1" ht="12.75">
      <c r="A598"/>
      <c r="B598"/>
      <c r="C598"/>
      <c r="E598" s="28"/>
    </row>
    <row r="599" spans="1:5" s="26" customFormat="1" ht="15" customHeight="1">
      <c r="A599"/>
      <c r="B599"/>
      <c r="C599"/>
      <c r="E599" s="28"/>
    </row>
    <row r="600" spans="1:5" s="26" customFormat="1" ht="15" customHeight="1">
      <c r="A600"/>
      <c r="B600"/>
      <c r="C600"/>
      <c r="E600" s="28"/>
    </row>
    <row r="601" spans="1:5" s="26" customFormat="1" ht="15" customHeight="1">
      <c r="A601"/>
      <c r="B601"/>
      <c r="C601"/>
      <c r="E601" s="28"/>
    </row>
    <row r="602" spans="1:5" s="26" customFormat="1" ht="15" customHeight="1">
      <c r="A602"/>
      <c r="B602"/>
      <c r="C602"/>
      <c r="E602" s="28"/>
    </row>
    <row r="603" spans="1:5" s="26" customFormat="1" ht="15" customHeight="1">
      <c r="A603"/>
      <c r="B603"/>
      <c r="C603"/>
      <c r="E603" s="28"/>
    </row>
    <row r="604" spans="1:5" s="26" customFormat="1" ht="15" customHeight="1">
      <c r="A604"/>
      <c r="B604"/>
      <c r="C604"/>
      <c r="E604" s="28"/>
    </row>
    <row r="605" spans="1:5" s="26" customFormat="1" ht="15" customHeight="1">
      <c r="A605"/>
      <c r="B605"/>
      <c r="C605"/>
      <c r="E605" s="28"/>
    </row>
    <row r="606" spans="1:5" s="26" customFormat="1" ht="15" customHeight="1">
      <c r="A606"/>
      <c r="B606"/>
      <c r="C606"/>
      <c r="E606" s="28"/>
    </row>
    <row r="607" spans="1:5" s="26" customFormat="1" ht="15" customHeight="1">
      <c r="A607"/>
      <c r="B607"/>
      <c r="C607"/>
      <c r="E607" s="28"/>
    </row>
    <row r="608" spans="1:5" s="26" customFormat="1" ht="15" customHeight="1">
      <c r="A608"/>
      <c r="B608"/>
      <c r="C608"/>
      <c r="E608" s="28"/>
    </row>
    <row r="609" spans="1:5" s="26" customFormat="1" ht="15" customHeight="1">
      <c r="A609"/>
      <c r="B609"/>
      <c r="C609"/>
      <c r="E609" s="28"/>
    </row>
    <row r="610" spans="1:5" s="26" customFormat="1" ht="15" customHeight="1">
      <c r="A610"/>
      <c r="B610"/>
      <c r="C610"/>
      <c r="E610" s="28"/>
    </row>
    <row r="611" spans="1:5" s="26" customFormat="1" ht="15" customHeight="1">
      <c r="A611"/>
      <c r="B611"/>
      <c r="C611"/>
      <c r="E611" s="28"/>
    </row>
    <row r="612" spans="1:5" s="26" customFormat="1" ht="15" customHeight="1">
      <c r="A612"/>
      <c r="B612"/>
      <c r="C612"/>
      <c r="E612" s="28"/>
    </row>
    <row r="613" spans="1:5" s="26" customFormat="1" ht="15" customHeight="1">
      <c r="A613"/>
      <c r="B613"/>
      <c r="C613"/>
      <c r="E613" s="28"/>
    </row>
    <row r="614" spans="1:5" s="26" customFormat="1" ht="15" customHeight="1">
      <c r="A614"/>
      <c r="B614"/>
      <c r="C614"/>
      <c r="E614" s="28"/>
    </row>
    <row r="615" spans="1:5" s="26" customFormat="1" ht="15" customHeight="1">
      <c r="A615"/>
      <c r="B615"/>
      <c r="C615"/>
      <c r="E615" s="28"/>
    </row>
    <row r="616" spans="1:5" s="26" customFormat="1" ht="15" customHeight="1">
      <c r="A616"/>
      <c r="B616"/>
      <c r="C616"/>
      <c r="E616" s="28"/>
    </row>
    <row r="617" spans="1:5" s="26" customFormat="1" ht="15" customHeight="1">
      <c r="A617"/>
      <c r="B617"/>
      <c r="C617"/>
      <c r="E617" s="28"/>
    </row>
    <row r="618" spans="1:5" s="26" customFormat="1" ht="15" customHeight="1">
      <c r="A618"/>
      <c r="B618"/>
      <c r="C618"/>
      <c r="E618" s="28"/>
    </row>
    <row r="619" spans="1:5" s="26" customFormat="1" ht="15" customHeight="1">
      <c r="A619"/>
      <c r="B619"/>
      <c r="C619"/>
      <c r="E619" s="28"/>
    </row>
    <row r="620" spans="1:5" s="26" customFormat="1" ht="15" customHeight="1">
      <c r="A620"/>
      <c r="B620"/>
      <c r="C620"/>
      <c r="E620" s="28"/>
    </row>
    <row r="621" spans="1:5" s="26" customFormat="1" ht="15" customHeight="1">
      <c r="A621"/>
      <c r="B621"/>
      <c r="C621"/>
      <c r="E621" s="28"/>
    </row>
    <row r="622" spans="1:5" s="26" customFormat="1" ht="15" customHeight="1">
      <c r="A622"/>
      <c r="B622"/>
      <c r="C622"/>
      <c r="E622" s="28"/>
    </row>
    <row r="623" spans="1:5" s="26" customFormat="1" ht="15" customHeight="1">
      <c r="A623"/>
      <c r="B623"/>
      <c r="C623"/>
      <c r="E623" s="28"/>
    </row>
    <row r="624" spans="1:5" s="26" customFormat="1" ht="15" customHeight="1">
      <c r="A624"/>
      <c r="B624"/>
      <c r="C624"/>
      <c r="E624" s="28"/>
    </row>
    <row r="625" spans="1:5" s="26" customFormat="1" ht="15" customHeight="1">
      <c r="A625"/>
      <c r="B625"/>
      <c r="C625"/>
      <c r="E625" s="28"/>
    </row>
    <row r="626" spans="1:5" s="26" customFormat="1" ht="15" customHeight="1">
      <c r="A626"/>
      <c r="B626"/>
      <c r="C626"/>
      <c r="E626" s="28"/>
    </row>
    <row r="627" spans="1:5" s="26" customFormat="1" ht="15" customHeight="1">
      <c r="A627"/>
      <c r="B627"/>
      <c r="C627"/>
      <c r="E627" s="28"/>
    </row>
    <row r="628" spans="1:5" s="26" customFormat="1" ht="15" customHeight="1">
      <c r="A628"/>
      <c r="B628"/>
      <c r="C628"/>
      <c r="E628" s="28"/>
    </row>
    <row r="629" spans="1:5" s="26" customFormat="1" ht="15" customHeight="1">
      <c r="A629"/>
      <c r="B629"/>
      <c r="C629"/>
      <c r="E629" s="28"/>
    </row>
    <row r="630" spans="1:5" s="26" customFormat="1" ht="15" customHeight="1">
      <c r="A630"/>
      <c r="B630"/>
      <c r="C630"/>
      <c r="E630" s="28"/>
    </row>
    <row r="631" spans="1:5" s="26" customFormat="1" ht="15" customHeight="1">
      <c r="A631"/>
      <c r="B631"/>
      <c r="C631"/>
      <c r="E631" s="28"/>
    </row>
    <row r="632" spans="1:3" s="26" customFormat="1" ht="15" customHeight="1">
      <c r="A632"/>
      <c r="B632"/>
      <c r="C632"/>
    </row>
    <row r="633" s="26" customFormat="1" ht="15" customHeight="1">
      <c r="C633" s="33"/>
    </row>
    <row r="634" s="26" customFormat="1" ht="15" customHeight="1">
      <c r="C634" s="33"/>
    </row>
    <row r="635" s="26" customFormat="1" ht="15" customHeight="1">
      <c r="C635" s="33"/>
    </row>
    <row r="636" s="26" customFormat="1" ht="15" customHeight="1">
      <c r="C636" s="33"/>
    </row>
    <row r="637" s="26" customFormat="1" ht="15" customHeight="1">
      <c r="C637" s="33"/>
    </row>
    <row r="638" s="26" customFormat="1" ht="15" customHeight="1">
      <c r="C638" s="33"/>
    </row>
    <row r="639" s="26" customFormat="1" ht="15" customHeight="1">
      <c r="C639" s="33"/>
    </row>
    <row r="640" s="26" customFormat="1" ht="15" customHeight="1">
      <c r="C640" s="33"/>
    </row>
    <row r="641" s="26" customFormat="1" ht="15" customHeight="1">
      <c r="C641" s="33"/>
    </row>
    <row r="642" s="26" customFormat="1" ht="15" customHeight="1">
      <c r="C642" s="33"/>
    </row>
    <row r="643" s="26" customFormat="1" ht="15" customHeight="1">
      <c r="C643" s="33"/>
    </row>
    <row r="644" s="26" customFormat="1" ht="15" customHeight="1">
      <c r="C644" s="33"/>
    </row>
    <row r="645" s="26" customFormat="1" ht="15" customHeight="1">
      <c r="C645" s="33"/>
    </row>
    <row r="646" s="26" customFormat="1" ht="15" customHeight="1">
      <c r="C646" s="33"/>
    </row>
    <row r="647" s="26" customFormat="1" ht="15" customHeight="1">
      <c r="C647" s="33"/>
    </row>
    <row r="648" s="26" customFormat="1" ht="15" customHeight="1">
      <c r="C648" s="33"/>
    </row>
    <row r="649" s="26" customFormat="1" ht="15" customHeight="1">
      <c r="C649" s="33"/>
    </row>
    <row r="650" s="26" customFormat="1" ht="15" customHeight="1">
      <c r="C650" s="33"/>
    </row>
    <row r="651" s="26" customFormat="1" ht="15" customHeight="1">
      <c r="C651" s="33"/>
    </row>
    <row r="652" s="26" customFormat="1" ht="15" customHeight="1">
      <c r="C652" s="33"/>
    </row>
    <row r="653" s="26" customFormat="1" ht="15" customHeight="1">
      <c r="C653" s="33"/>
    </row>
    <row r="654" s="26" customFormat="1" ht="15" customHeight="1">
      <c r="C654" s="33"/>
    </row>
    <row r="655" s="26" customFormat="1" ht="15" customHeight="1">
      <c r="C655" s="33"/>
    </row>
    <row r="656" s="26" customFormat="1" ht="15" customHeight="1">
      <c r="C656" s="33"/>
    </row>
    <row r="657" s="26" customFormat="1" ht="15" customHeight="1">
      <c r="C657" s="33"/>
    </row>
    <row r="658" s="26" customFormat="1" ht="15" customHeight="1">
      <c r="C658" s="33"/>
    </row>
    <row r="659" s="26" customFormat="1" ht="15" customHeight="1">
      <c r="C659" s="33"/>
    </row>
    <row r="660" s="26" customFormat="1" ht="15" customHeight="1">
      <c r="C660" s="33"/>
    </row>
    <row r="661" s="26" customFormat="1" ht="15" customHeight="1">
      <c r="C661" s="33"/>
    </row>
    <row r="662" s="26" customFormat="1" ht="15" customHeight="1">
      <c r="C662" s="33"/>
    </row>
    <row r="663" s="26" customFormat="1" ht="15" customHeight="1">
      <c r="C663" s="33"/>
    </row>
    <row r="664" s="26" customFormat="1" ht="15" customHeight="1">
      <c r="C664" s="33"/>
    </row>
    <row r="665" s="26" customFormat="1" ht="15" customHeight="1">
      <c r="C665" s="33"/>
    </row>
    <row r="666" s="26" customFormat="1" ht="15" customHeight="1">
      <c r="C666" s="33"/>
    </row>
    <row r="667" s="26" customFormat="1" ht="15" customHeight="1">
      <c r="C667" s="33"/>
    </row>
    <row r="668" s="26" customFormat="1" ht="15" customHeight="1">
      <c r="C668" s="33"/>
    </row>
    <row r="669" s="26" customFormat="1" ht="15" customHeight="1">
      <c r="C669" s="33"/>
    </row>
    <row r="670" s="26" customFormat="1" ht="15" customHeight="1">
      <c r="C670" s="33"/>
    </row>
    <row r="671" s="26" customFormat="1" ht="15" customHeight="1">
      <c r="C671" s="33"/>
    </row>
    <row r="672" s="26" customFormat="1" ht="15" customHeight="1">
      <c r="C672" s="33"/>
    </row>
    <row r="673" s="26" customFormat="1" ht="15" customHeight="1">
      <c r="C673" s="33"/>
    </row>
    <row r="674" s="26" customFormat="1" ht="15" customHeight="1">
      <c r="C674" s="33"/>
    </row>
    <row r="675" s="26" customFormat="1" ht="15" customHeight="1">
      <c r="C675" s="33"/>
    </row>
    <row r="676" s="26" customFormat="1" ht="15" customHeight="1">
      <c r="C676" s="33"/>
    </row>
    <row r="677" s="26" customFormat="1" ht="15" customHeight="1">
      <c r="C677" s="33"/>
    </row>
    <row r="678" s="26" customFormat="1" ht="15" customHeight="1">
      <c r="C678" s="33"/>
    </row>
    <row r="679" s="26" customFormat="1" ht="15" customHeight="1">
      <c r="C679" s="33"/>
    </row>
    <row r="680" s="26" customFormat="1" ht="15" customHeight="1">
      <c r="C680" s="33"/>
    </row>
    <row r="681" s="26" customFormat="1" ht="15" customHeight="1">
      <c r="C681" s="33"/>
    </row>
    <row r="682" s="26" customFormat="1" ht="15" customHeight="1">
      <c r="C682" s="33"/>
    </row>
    <row r="683" s="26" customFormat="1" ht="15" customHeight="1">
      <c r="C683" s="33"/>
    </row>
    <row r="684" s="26" customFormat="1" ht="15" customHeight="1">
      <c r="C684" s="33"/>
    </row>
    <row r="685" s="26" customFormat="1" ht="15" customHeight="1">
      <c r="C685" s="33"/>
    </row>
    <row r="686" s="26" customFormat="1" ht="15" customHeight="1">
      <c r="C686" s="33"/>
    </row>
    <row r="687" s="26" customFormat="1" ht="15" customHeight="1">
      <c r="C687" s="33"/>
    </row>
    <row r="688" s="26" customFormat="1" ht="15" customHeight="1">
      <c r="C688" s="33"/>
    </row>
    <row r="689" s="26" customFormat="1" ht="15" customHeight="1">
      <c r="C689" s="33"/>
    </row>
    <row r="690" s="26" customFormat="1" ht="15" customHeight="1">
      <c r="C690" s="33"/>
    </row>
    <row r="691" s="26" customFormat="1" ht="15" customHeight="1">
      <c r="C691" s="33"/>
    </row>
    <row r="692" s="26" customFormat="1" ht="15" customHeight="1">
      <c r="C692" s="33"/>
    </row>
    <row r="693" s="26" customFormat="1" ht="15" customHeight="1">
      <c r="C693" s="33"/>
    </row>
    <row r="694" s="26" customFormat="1" ht="15" customHeight="1">
      <c r="C694" s="33"/>
    </row>
    <row r="695" s="26" customFormat="1" ht="15" customHeight="1">
      <c r="C695" s="33"/>
    </row>
    <row r="696" s="26" customFormat="1" ht="15" customHeight="1">
      <c r="C696" s="33"/>
    </row>
    <row r="697" s="26" customFormat="1" ht="15" customHeight="1">
      <c r="C697" s="33"/>
    </row>
    <row r="698" s="26" customFormat="1" ht="15" customHeight="1">
      <c r="C698" s="33"/>
    </row>
    <row r="699" s="26" customFormat="1" ht="15" customHeight="1">
      <c r="C699" s="33"/>
    </row>
    <row r="700" s="26" customFormat="1" ht="15" customHeight="1">
      <c r="C700" s="33"/>
    </row>
    <row r="701" s="26" customFormat="1" ht="15" customHeight="1">
      <c r="C701" s="33"/>
    </row>
    <row r="702" s="26" customFormat="1" ht="15" customHeight="1">
      <c r="C702" s="33"/>
    </row>
    <row r="703" s="26" customFormat="1" ht="15" customHeight="1">
      <c r="C703" s="33"/>
    </row>
    <row r="704" s="26" customFormat="1" ht="15" customHeight="1">
      <c r="C704" s="33"/>
    </row>
    <row r="705" s="26" customFormat="1" ht="15" customHeight="1">
      <c r="C705" s="33"/>
    </row>
    <row r="706" s="26" customFormat="1" ht="15" customHeight="1">
      <c r="C706" s="33"/>
    </row>
    <row r="707" s="26" customFormat="1" ht="15" customHeight="1">
      <c r="C707" s="33"/>
    </row>
    <row r="708" s="26" customFormat="1" ht="15" customHeight="1">
      <c r="C708" s="33"/>
    </row>
    <row r="709" s="26" customFormat="1" ht="15" customHeight="1">
      <c r="C709" s="33"/>
    </row>
    <row r="710" s="26" customFormat="1" ht="15" customHeight="1">
      <c r="C710" s="33"/>
    </row>
    <row r="711" s="26" customFormat="1" ht="15" customHeight="1">
      <c r="C711" s="33"/>
    </row>
    <row r="712" s="26" customFormat="1" ht="15" customHeight="1">
      <c r="C712" s="33"/>
    </row>
    <row r="713" s="26" customFormat="1" ht="15" customHeight="1">
      <c r="C713" s="33"/>
    </row>
    <row r="714" s="26" customFormat="1" ht="15" customHeight="1">
      <c r="C714" s="33"/>
    </row>
    <row r="715" s="26" customFormat="1" ht="15" customHeight="1">
      <c r="C715" s="33"/>
    </row>
    <row r="716" s="26" customFormat="1" ht="15" customHeight="1">
      <c r="C716" s="33"/>
    </row>
    <row r="717" s="26" customFormat="1" ht="15" customHeight="1">
      <c r="C717" s="33"/>
    </row>
    <row r="718" s="26" customFormat="1" ht="12.75">
      <c r="C718" s="33"/>
    </row>
    <row r="719" s="26" customFormat="1" ht="12.75">
      <c r="C719" s="33"/>
    </row>
    <row r="720" s="26" customFormat="1" ht="12.75">
      <c r="C720" s="33"/>
    </row>
    <row r="721" s="26" customFormat="1" ht="12.75">
      <c r="C721" s="33"/>
    </row>
    <row r="722" s="26" customFormat="1" ht="12.75">
      <c r="C722" s="33"/>
    </row>
    <row r="723" s="26" customFormat="1" ht="12.75">
      <c r="C723" s="33"/>
    </row>
    <row r="724" s="26" customFormat="1" ht="12.75">
      <c r="C724" s="33"/>
    </row>
    <row r="725" s="26" customFormat="1" ht="12.75">
      <c r="C725" s="33"/>
    </row>
    <row r="726" s="26" customFormat="1" ht="12.75">
      <c r="C726" s="33"/>
    </row>
    <row r="727" s="26" customFormat="1" ht="12.75">
      <c r="C727" s="33"/>
    </row>
    <row r="728" s="26" customFormat="1" ht="12.75">
      <c r="C728" s="33"/>
    </row>
    <row r="729" s="26" customFormat="1" ht="12.75">
      <c r="C729" s="33"/>
    </row>
    <row r="730" s="26" customFormat="1" ht="12.75">
      <c r="C730" s="33"/>
    </row>
    <row r="731" s="26" customFormat="1" ht="12.75">
      <c r="C731" s="33"/>
    </row>
    <row r="732" s="26" customFormat="1" ht="12.75">
      <c r="C732" s="33"/>
    </row>
    <row r="733" s="26" customFormat="1" ht="12.75">
      <c r="C733" s="33"/>
    </row>
    <row r="734" s="26" customFormat="1" ht="12.75">
      <c r="C734" s="33"/>
    </row>
    <row r="735" s="26" customFormat="1" ht="12.75">
      <c r="C735" s="33"/>
    </row>
    <row r="736" s="26" customFormat="1" ht="12.75">
      <c r="C736" s="33"/>
    </row>
    <row r="737" s="26" customFormat="1" ht="12.75">
      <c r="C737" s="33"/>
    </row>
    <row r="738" s="26" customFormat="1" ht="12.75">
      <c r="C738" s="33"/>
    </row>
    <row r="739" s="26" customFormat="1" ht="12.75">
      <c r="C739" s="33"/>
    </row>
    <row r="740" s="26" customFormat="1" ht="12.75">
      <c r="C740" s="33"/>
    </row>
    <row r="741" s="26" customFormat="1" ht="12.75">
      <c r="C741" s="33"/>
    </row>
    <row r="742" s="26" customFormat="1" ht="12.75">
      <c r="C742" s="33"/>
    </row>
    <row r="743" s="26" customFormat="1" ht="12.75">
      <c r="C743" s="33"/>
    </row>
    <row r="744" s="26" customFormat="1" ht="12.75">
      <c r="C744" s="33"/>
    </row>
    <row r="745" s="26" customFormat="1" ht="12.75">
      <c r="C745" s="33"/>
    </row>
    <row r="746" s="26" customFormat="1" ht="12.75">
      <c r="C746" s="33"/>
    </row>
    <row r="747" s="26" customFormat="1" ht="12.75">
      <c r="C747" s="33"/>
    </row>
    <row r="748" s="26" customFormat="1" ht="12.75">
      <c r="C748" s="33"/>
    </row>
    <row r="749" s="26" customFormat="1" ht="12.75">
      <c r="C749" s="33"/>
    </row>
    <row r="750" s="26" customFormat="1" ht="12.75">
      <c r="C750" s="33"/>
    </row>
    <row r="751" s="26" customFormat="1" ht="12.75">
      <c r="C751" s="33"/>
    </row>
    <row r="752" s="26" customFormat="1" ht="12.75">
      <c r="C752" s="33"/>
    </row>
    <row r="753" s="26" customFormat="1" ht="12.75">
      <c r="C753" s="33"/>
    </row>
    <row r="754" s="26" customFormat="1" ht="12.75">
      <c r="C754" s="33"/>
    </row>
    <row r="755" s="26" customFormat="1" ht="12.75">
      <c r="C755" s="33"/>
    </row>
    <row r="756" s="26" customFormat="1" ht="12.75">
      <c r="C756" s="33"/>
    </row>
    <row r="757" s="26" customFormat="1" ht="12.75">
      <c r="C757" s="33"/>
    </row>
    <row r="758" s="26" customFormat="1" ht="12.75">
      <c r="C758" s="33"/>
    </row>
    <row r="759" s="26" customFormat="1" ht="12.75">
      <c r="C759" s="33"/>
    </row>
    <row r="760" s="26" customFormat="1" ht="12.75">
      <c r="C760" s="33"/>
    </row>
    <row r="761" s="26" customFormat="1" ht="12.75">
      <c r="C761" s="33"/>
    </row>
    <row r="762" s="26" customFormat="1" ht="12.75">
      <c r="C762" s="33"/>
    </row>
    <row r="763" s="26" customFormat="1" ht="12.75">
      <c r="C763" s="33"/>
    </row>
    <row r="764" s="26" customFormat="1" ht="12.75">
      <c r="C764" s="33"/>
    </row>
    <row r="765" s="26" customFormat="1" ht="12.75">
      <c r="C765" s="33"/>
    </row>
    <row r="766" s="26" customFormat="1" ht="12.75">
      <c r="C766" s="33"/>
    </row>
    <row r="767" s="26" customFormat="1" ht="12.75">
      <c r="C767" s="33"/>
    </row>
    <row r="768" s="26" customFormat="1" ht="12.75">
      <c r="C768" s="33"/>
    </row>
    <row r="769" s="26" customFormat="1" ht="12.75">
      <c r="C769" s="33"/>
    </row>
    <row r="770" s="26" customFormat="1" ht="12.75">
      <c r="C770" s="33"/>
    </row>
    <row r="771" s="26" customFormat="1" ht="12.75">
      <c r="C771" s="33"/>
    </row>
    <row r="772" s="26" customFormat="1" ht="12.75">
      <c r="C772" s="33"/>
    </row>
    <row r="773" s="26" customFormat="1" ht="12.75">
      <c r="C773" s="33"/>
    </row>
    <row r="774" s="26" customFormat="1" ht="12.75">
      <c r="C774" s="33"/>
    </row>
    <row r="775" s="26" customFormat="1" ht="12.75">
      <c r="C775" s="33"/>
    </row>
    <row r="776" s="26" customFormat="1" ht="12.75">
      <c r="C776" s="33"/>
    </row>
    <row r="777" s="26" customFormat="1" ht="12.75">
      <c r="C777" s="33"/>
    </row>
    <row r="778" s="26" customFormat="1" ht="12.75">
      <c r="C778" s="33"/>
    </row>
    <row r="779" s="26" customFormat="1" ht="12.75">
      <c r="C779" s="33"/>
    </row>
    <row r="780" s="26" customFormat="1" ht="12.75">
      <c r="C780" s="33"/>
    </row>
    <row r="781" s="26" customFormat="1" ht="12.75">
      <c r="C781" s="33"/>
    </row>
    <row r="782" s="26" customFormat="1" ht="12.75">
      <c r="C782" s="33"/>
    </row>
    <row r="783" s="26" customFormat="1" ht="12.75">
      <c r="C783" s="33"/>
    </row>
    <row r="784" s="26" customFormat="1" ht="12.75">
      <c r="C784" s="33"/>
    </row>
    <row r="785" s="26" customFormat="1" ht="12.75">
      <c r="C785" s="33"/>
    </row>
    <row r="786" s="26" customFormat="1" ht="12.75">
      <c r="C786" s="33"/>
    </row>
    <row r="787" s="26" customFormat="1" ht="12.75">
      <c r="C787" s="33"/>
    </row>
    <row r="788" s="26" customFormat="1" ht="12.75">
      <c r="C788" s="33"/>
    </row>
    <row r="789" s="26" customFormat="1" ht="12.75">
      <c r="C789" s="33"/>
    </row>
    <row r="790" s="26" customFormat="1" ht="12.75">
      <c r="C790" s="33"/>
    </row>
    <row r="791" s="26" customFormat="1" ht="12.75">
      <c r="C791" s="33"/>
    </row>
    <row r="792" s="26" customFormat="1" ht="12.75">
      <c r="C792" s="33"/>
    </row>
    <row r="793" s="26" customFormat="1" ht="12.75">
      <c r="C793" s="33"/>
    </row>
    <row r="794" s="26" customFormat="1" ht="12.75">
      <c r="C794" s="33"/>
    </row>
    <row r="795" s="26" customFormat="1" ht="12.75">
      <c r="C795" s="33"/>
    </row>
    <row r="796" s="26" customFormat="1" ht="12.75">
      <c r="C796" s="33"/>
    </row>
    <row r="797" s="26" customFormat="1" ht="12.75">
      <c r="C797" s="33"/>
    </row>
    <row r="798" s="26" customFormat="1" ht="12.75">
      <c r="C798" s="33"/>
    </row>
    <row r="799" s="26" customFormat="1" ht="12.75">
      <c r="C799" s="33"/>
    </row>
    <row r="800" s="26" customFormat="1" ht="12.75">
      <c r="C800" s="33"/>
    </row>
    <row r="801" s="26" customFormat="1" ht="12.75">
      <c r="C801" s="33"/>
    </row>
    <row r="802" s="26" customFormat="1" ht="12.75">
      <c r="C802" s="33"/>
    </row>
    <row r="803" s="26" customFormat="1" ht="12.75">
      <c r="C803" s="33"/>
    </row>
    <row r="804" s="26" customFormat="1" ht="12.75">
      <c r="C804" s="33"/>
    </row>
    <row r="805" s="26" customFormat="1" ht="12.75">
      <c r="C805" s="33"/>
    </row>
    <row r="806" s="26" customFormat="1" ht="12.75">
      <c r="C806" s="33"/>
    </row>
    <row r="807" s="26" customFormat="1" ht="12.75">
      <c r="C807" s="33"/>
    </row>
    <row r="808" s="26" customFormat="1" ht="12.75">
      <c r="C808" s="33"/>
    </row>
    <row r="809" s="26" customFormat="1" ht="12.75">
      <c r="C809" s="33"/>
    </row>
    <row r="810" s="26" customFormat="1" ht="12.75">
      <c r="C810" s="33"/>
    </row>
    <row r="811" s="26" customFormat="1" ht="12.75">
      <c r="C811" s="33"/>
    </row>
    <row r="812" s="26" customFormat="1" ht="12.75">
      <c r="C812" s="33"/>
    </row>
    <row r="813" s="26" customFormat="1" ht="12.75">
      <c r="C813" s="33"/>
    </row>
    <row r="814" s="26" customFormat="1" ht="12.75">
      <c r="C814" s="33"/>
    </row>
    <row r="815" s="26" customFormat="1" ht="12.75">
      <c r="C815" s="33"/>
    </row>
    <row r="816" s="26" customFormat="1" ht="12.75">
      <c r="C816" s="33"/>
    </row>
    <row r="817" s="26" customFormat="1" ht="12.75">
      <c r="C817" s="33"/>
    </row>
    <row r="818" s="26" customFormat="1" ht="12.75">
      <c r="C818" s="33"/>
    </row>
    <row r="819" s="26" customFormat="1" ht="12.75">
      <c r="C819" s="33"/>
    </row>
    <row r="820" s="26" customFormat="1" ht="12.75">
      <c r="C820" s="33"/>
    </row>
    <row r="821" s="26" customFormat="1" ht="12.75">
      <c r="C821" s="33"/>
    </row>
    <row r="822" s="26" customFormat="1" ht="12.75">
      <c r="C822" s="33"/>
    </row>
    <row r="823" s="26" customFormat="1" ht="12.75">
      <c r="C823" s="33"/>
    </row>
    <row r="824" s="26" customFormat="1" ht="12.75">
      <c r="C824" s="33"/>
    </row>
    <row r="825" s="26" customFormat="1" ht="12.75">
      <c r="C825" s="33"/>
    </row>
    <row r="826" s="26" customFormat="1" ht="12.75">
      <c r="C826" s="33"/>
    </row>
    <row r="827" s="26" customFormat="1" ht="12.75">
      <c r="C827" s="33"/>
    </row>
    <row r="828" s="26" customFormat="1" ht="12.75">
      <c r="C828" s="33"/>
    </row>
    <row r="829" s="26" customFormat="1" ht="12.75">
      <c r="C829" s="33"/>
    </row>
    <row r="830" s="26" customFormat="1" ht="12.75">
      <c r="C830" s="33"/>
    </row>
    <row r="831" s="26" customFormat="1" ht="12.75">
      <c r="C831" s="33"/>
    </row>
    <row r="832" s="26" customFormat="1" ht="12.75">
      <c r="C832" s="33"/>
    </row>
    <row r="833" s="26" customFormat="1" ht="12.75">
      <c r="C833" s="33"/>
    </row>
    <row r="834" s="26" customFormat="1" ht="12.75">
      <c r="C834" s="33"/>
    </row>
    <row r="835" s="26" customFormat="1" ht="12.75">
      <c r="C835" s="33"/>
    </row>
    <row r="836" s="26" customFormat="1" ht="12.75">
      <c r="C836" s="33"/>
    </row>
    <row r="837" s="26" customFormat="1" ht="12.75">
      <c r="C837" s="33"/>
    </row>
    <row r="838" s="26" customFormat="1" ht="12.75">
      <c r="C838" s="33"/>
    </row>
    <row r="839" s="26" customFormat="1" ht="12.75">
      <c r="C839" s="33"/>
    </row>
    <row r="840" s="26" customFormat="1" ht="12.75">
      <c r="C840" s="33"/>
    </row>
    <row r="841" s="26" customFormat="1" ht="12.75">
      <c r="C841" s="33"/>
    </row>
    <row r="842" s="26" customFormat="1" ht="12.75">
      <c r="C842" s="33"/>
    </row>
    <row r="843" s="26" customFormat="1" ht="12.75">
      <c r="C843" s="33"/>
    </row>
    <row r="844" s="26" customFormat="1" ht="12.75">
      <c r="C844" s="33"/>
    </row>
    <row r="845" s="26" customFormat="1" ht="12.75">
      <c r="C845" s="33"/>
    </row>
    <row r="846" s="26" customFormat="1" ht="12.75">
      <c r="C846" s="33"/>
    </row>
    <row r="847" s="26" customFormat="1" ht="12.75">
      <c r="C847" s="33"/>
    </row>
    <row r="848" s="26" customFormat="1" ht="12.75">
      <c r="C848" s="33"/>
    </row>
    <row r="849" s="26" customFormat="1" ht="12.75">
      <c r="C849" s="33"/>
    </row>
    <row r="850" s="26" customFormat="1" ht="12.75">
      <c r="C850" s="33"/>
    </row>
    <row r="851" s="26" customFormat="1" ht="12.75">
      <c r="C851" s="33"/>
    </row>
    <row r="852" s="26" customFormat="1" ht="12.75">
      <c r="C852" s="33"/>
    </row>
    <row r="853" s="26" customFormat="1" ht="12.75">
      <c r="C853" s="33"/>
    </row>
    <row r="854" s="26" customFormat="1" ht="12.75">
      <c r="C854" s="33"/>
    </row>
    <row r="855" s="26" customFormat="1" ht="12.75">
      <c r="C855" s="33"/>
    </row>
    <row r="856" s="26" customFormat="1" ht="12.75">
      <c r="C856" s="33"/>
    </row>
    <row r="857" s="26" customFormat="1" ht="12.75">
      <c r="C857" s="33"/>
    </row>
    <row r="858" s="26" customFormat="1" ht="12.75">
      <c r="C858" s="33"/>
    </row>
    <row r="859" s="26" customFormat="1" ht="12.75">
      <c r="C859" s="33"/>
    </row>
    <row r="860" s="26" customFormat="1" ht="12.75">
      <c r="C860" s="33"/>
    </row>
    <row r="861" s="26" customFormat="1" ht="12.75">
      <c r="C861" s="33"/>
    </row>
    <row r="862" s="26" customFormat="1" ht="12.75">
      <c r="C862" s="33"/>
    </row>
    <row r="863" s="26" customFormat="1" ht="12.75">
      <c r="C863" s="33"/>
    </row>
    <row r="864" s="26" customFormat="1" ht="12.75">
      <c r="C864" s="33"/>
    </row>
    <row r="865" s="26" customFormat="1" ht="12.75">
      <c r="C865" s="33"/>
    </row>
    <row r="866" s="26" customFormat="1" ht="12.75">
      <c r="C866" s="33"/>
    </row>
    <row r="867" s="26" customFormat="1" ht="12.75">
      <c r="C867" s="33"/>
    </row>
    <row r="868" s="26" customFormat="1" ht="12.75">
      <c r="C868" s="33"/>
    </row>
    <row r="869" s="26" customFormat="1" ht="12.75">
      <c r="C869" s="33"/>
    </row>
    <row r="870" s="26" customFormat="1" ht="12.75">
      <c r="C870" s="33"/>
    </row>
    <row r="871" s="26" customFormat="1" ht="12.75">
      <c r="C871" s="33"/>
    </row>
    <row r="872" s="26" customFormat="1" ht="12.75">
      <c r="C872" s="33"/>
    </row>
    <row r="873" s="26" customFormat="1" ht="12.75">
      <c r="C873" s="33"/>
    </row>
    <row r="874" s="26" customFormat="1" ht="12.75">
      <c r="C874" s="33"/>
    </row>
    <row r="875" s="26" customFormat="1" ht="12.75">
      <c r="C875" s="33"/>
    </row>
    <row r="876" s="26" customFormat="1" ht="12.75">
      <c r="C876" s="33"/>
    </row>
    <row r="877" s="26" customFormat="1" ht="12.75">
      <c r="C877" s="33"/>
    </row>
    <row r="878" s="26" customFormat="1" ht="12.75">
      <c r="C878" s="33"/>
    </row>
    <row r="879" s="26" customFormat="1" ht="12.75">
      <c r="C879" s="33"/>
    </row>
    <row r="880" s="26" customFormat="1" ht="12.75">
      <c r="C880" s="33"/>
    </row>
    <row r="881" s="26" customFormat="1" ht="12.75">
      <c r="C881" s="33"/>
    </row>
    <row r="882" s="26" customFormat="1" ht="12.75">
      <c r="C882" s="33"/>
    </row>
    <row r="883" s="26" customFormat="1" ht="12.75">
      <c r="C883" s="33"/>
    </row>
    <row r="884" s="26" customFormat="1" ht="12.75">
      <c r="C884" s="33"/>
    </row>
    <row r="885" s="26" customFormat="1" ht="12.75">
      <c r="C885" s="33"/>
    </row>
    <row r="886" s="26" customFormat="1" ht="12.75">
      <c r="C886" s="33"/>
    </row>
    <row r="887" s="26" customFormat="1" ht="12.75">
      <c r="C887" s="33"/>
    </row>
    <row r="888" s="26" customFormat="1" ht="12.75">
      <c r="C888" s="33"/>
    </row>
    <row r="889" s="26" customFormat="1" ht="12.75">
      <c r="C889" s="33"/>
    </row>
    <row r="890" s="26" customFormat="1" ht="12.75">
      <c r="C890" s="33"/>
    </row>
    <row r="891" s="26" customFormat="1" ht="12.75">
      <c r="C891" s="33"/>
    </row>
    <row r="892" s="26" customFormat="1" ht="12.75">
      <c r="C892" s="33"/>
    </row>
    <row r="893" s="26" customFormat="1" ht="12.75">
      <c r="C893" s="33"/>
    </row>
    <row r="894" s="26" customFormat="1" ht="12.75">
      <c r="C894" s="33"/>
    </row>
    <row r="895" s="26" customFormat="1" ht="12.75">
      <c r="C895" s="33"/>
    </row>
    <row r="896" s="26" customFormat="1" ht="12.75">
      <c r="C896" s="33"/>
    </row>
    <row r="897" s="26" customFormat="1" ht="12.75">
      <c r="C897" s="33"/>
    </row>
    <row r="898" s="26" customFormat="1" ht="12.75">
      <c r="C898" s="33"/>
    </row>
    <row r="899" s="26" customFormat="1" ht="12.75">
      <c r="C899" s="33"/>
    </row>
    <row r="900" s="26" customFormat="1" ht="12.75">
      <c r="C900" s="33"/>
    </row>
    <row r="901" s="26" customFormat="1" ht="12.75">
      <c r="C901" s="33"/>
    </row>
    <row r="902" s="26" customFormat="1" ht="12.75">
      <c r="C902" s="33"/>
    </row>
    <row r="903" s="26" customFormat="1" ht="12.75">
      <c r="C903" s="33"/>
    </row>
    <row r="904" s="26" customFormat="1" ht="12.75">
      <c r="C904" s="33"/>
    </row>
    <row r="905" s="26" customFormat="1" ht="12.75">
      <c r="C905" s="33"/>
    </row>
    <row r="906" s="26" customFormat="1" ht="12.75">
      <c r="C906" s="33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8"/>
  <sheetViews>
    <sheetView zoomScalePageLayoutView="0" workbookViewId="0" topLeftCell="A14">
      <selection activeCell="J25" sqref="J25"/>
    </sheetView>
  </sheetViews>
  <sheetFormatPr defaultColWidth="9.140625" defaultRowHeight="12.75"/>
  <cols>
    <col min="1" max="1" width="5.57421875" style="14" customWidth="1"/>
    <col min="2" max="2" width="39.00390625" style="14" customWidth="1"/>
    <col min="3" max="3" width="14.140625" style="14" customWidth="1"/>
    <col min="4" max="4" width="13.00390625" style="14" customWidth="1"/>
    <col min="5" max="5" width="13.421875" style="14" customWidth="1"/>
    <col min="6" max="6" width="11.140625" style="14" customWidth="1"/>
    <col min="7" max="16384" width="9.140625" style="14" customWidth="1"/>
  </cols>
  <sheetData>
    <row r="1" spans="1:6" ht="18">
      <c r="A1" s="565" t="s">
        <v>640</v>
      </c>
      <c r="B1" s="565"/>
      <c r="C1" s="565"/>
      <c r="D1" s="565"/>
      <c r="E1" s="565"/>
      <c r="F1" s="40"/>
    </row>
    <row r="2" spans="1:6" ht="12.75">
      <c r="A2" s="40"/>
      <c r="B2" s="40"/>
      <c r="C2" s="40"/>
      <c r="D2" s="40"/>
      <c r="E2" s="40"/>
      <c r="F2" s="40"/>
    </row>
    <row r="3" spans="1:6" ht="28.5" customHeight="1">
      <c r="A3" s="591" t="s">
        <v>723</v>
      </c>
      <c r="B3" s="591"/>
      <c r="C3" s="591"/>
      <c r="D3" s="591"/>
      <c r="E3" s="591"/>
      <c r="F3" s="40"/>
    </row>
    <row r="4" spans="1:6" ht="12.75" hidden="1">
      <c r="A4" s="336" t="s">
        <v>722</v>
      </c>
      <c r="B4" s="336"/>
      <c r="C4" s="336"/>
      <c r="D4" s="336"/>
      <c r="E4" s="40"/>
      <c r="F4" s="40"/>
    </row>
    <row r="5" spans="1:6" ht="14.25" customHeight="1" thickBot="1">
      <c r="A5" s="40"/>
      <c r="B5" s="40"/>
      <c r="C5" s="40"/>
      <c r="D5" s="40"/>
      <c r="E5" s="83" t="s">
        <v>948</v>
      </c>
      <c r="F5" s="40"/>
    </row>
    <row r="6" spans="1:6" ht="30" customHeight="1" thickBot="1">
      <c r="A6" s="592" t="s">
        <v>660</v>
      </c>
      <c r="B6" s="592"/>
      <c r="C6" s="600" t="s">
        <v>684</v>
      </c>
      <c r="D6" s="594" t="s">
        <v>638</v>
      </c>
      <c r="E6" s="595"/>
      <c r="F6" s="40"/>
    </row>
    <row r="7" spans="1:6" ht="26.25" thickBot="1">
      <c r="A7" s="593"/>
      <c r="B7" s="593"/>
      <c r="C7" s="601"/>
      <c r="D7" s="179" t="s">
        <v>671</v>
      </c>
      <c r="E7" s="179" t="s">
        <v>536</v>
      </c>
      <c r="F7" s="40"/>
    </row>
    <row r="8" spans="1:6" ht="13.5" thickBot="1">
      <c r="A8" s="180">
        <v>1</v>
      </c>
      <c r="B8" s="180">
        <v>2</v>
      </c>
      <c r="C8" s="180">
        <v>3</v>
      </c>
      <c r="D8" s="180">
        <v>4</v>
      </c>
      <c r="E8" s="180">
        <v>5</v>
      </c>
      <c r="F8" s="40"/>
    </row>
    <row r="9" spans="1:6" ht="30" customHeight="1" thickBot="1">
      <c r="A9" s="337">
        <v>8000</v>
      </c>
      <c r="B9" s="338" t="s">
        <v>588</v>
      </c>
      <c r="C9" s="339">
        <f>SUM(D9,E9)</f>
        <v>10675.2</v>
      </c>
      <c r="D9" s="340"/>
      <c r="E9" s="341">
        <v>10675.2</v>
      </c>
      <c r="F9" s="40"/>
    </row>
    <row r="10" spans="1:6" ht="12.75">
      <c r="A10" s="40"/>
      <c r="B10" s="40"/>
      <c r="C10" s="40"/>
      <c r="D10" s="40"/>
      <c r="E10" s="40"/>
      <c r="F10" s="40"/>
    </row>
    <row r="11" spans="1:6" ht="0.75" customHeight="1">
      <c r="A11" s="40"/>
      <c r="B11" s="40"/>
      <c r="C11" s="40"/>
      <c r="D11" s="40"/>
      <c r="E11" s="40"/>
      <c r="F11" s="40"/>
    </row>
    <row r="12" spans="1:6" ht="1.5" customHeight="1">
      <c r="A12" s="40"/>
      <c r="B12" s="40"/>
      <c r="C12" s="40"/>
      <c r="D12" s="40"/>
      <c r="E12" s="40"/>
      <c r="F12" s="40"/>
    </row>
    <row r="13" spans="1:6" ht="12.75">
      <c r="A13" s="40"/>
      <c r="B13" s="40"/>
      <c r="C13" s="40"/>
      <c r="D13" s="40"/>
      <c r="E13" s="40"/>
      <c r="F13" s="40"/>
    </row>
    <row r="14" spans="1:6" ht="18">
      <c r="A14" s="565" t="s">
        <v>821</v>
      </c>
      <c r="B14" s="565"/>
      <c r="C14" s="565"/>
      <c r="D14" s="565"/>
      <c r="E14" s="565"/>
      <c r="F14" s="565"/>
    </row>
    <row r="15" spans="1:6" ht="15">
      <c r="A15" s="40"/>
      <c r="B15" s="342"/>
      <c r="C15" s="40"/>
      <c r="D15" s="40"/>
      <c r="E15" s="40"/>
      <c r="F15" s="40"/>
    </row>
    <row r="16" spans="1:6" ht="30" customHeight="1">
      <c r="A16" s="591" t="s">
        <v>589</v>
      </c>
      <c r="B16" s="591"/>
      <c r="C16" s="591"/>
      <c r="D16" s="591"/>
      <c r="E16" s="591"/>
      <c r="F16" s="591"/>
    </row>
    <row r="17" spans="1:6" ht="4.5" customHeight="1">
      <c r="A17" s="336" t="s">
        <v>831</v>
      </c>
      <c r="B17" s="40"/>
      <c r="C17" s="40"/>
      <c r="D17" s="40"/>
      <c r="E17" s="40"/>
      <c r="F17" s="40"/>
    </row>
    <row r="18" spans="1:6" ht="14.25" customHeight="1" thickBot="1">
      <c r="A18" s="40"/>
      <c r="B18" s="40"/>
      <c r="C18" s="40"/>
      <c r="D18" s="40"/>
      <c r="E18" s="83" t="s">
        <v>716</v>
      </c>
      <c r="F18" s="40"/>
    </row>
    <row r="19" spans="1:6" ht="50.25" customHeight="1" thickBot="1">
      <c r="A19" s="343" t="s">
        <v>555</v>
      </c>
      <c r="B19" s="344" t="s">
        <v>556</v>
      </c>
      <c r="C19" s="345"/>
      <c r="D19" s="598" t="s">
        <v>721</v>
      </c>
      <c r="E19" s="346" t="s">
        <v>823</v>
      </c>
      <c r="F19" s="347"/>
    </row>
    <row r="20" spans="1:6" ht="26.25" thickBot="1">
      <c r="A20" s="348"/>
      <c r="B20" s="177" t="s">
        <v>557</v>
      </c>
      <c r="C20" s="349" t="s">
        <v>558</v>
      </c>
      <c r="D20" s="599"/>
      <c r="E20" s="179" t="s">
        <v>712</v>
      </c>
      <c r="F20" s="179" t="s">
        <v>713</v>
      </c>
    </row>
    <row r="21" spans="1:6" ht="13.5" thickBot="1">
      <c r="A21" s="180">
        <v>1</v>
      </c>
      <c r="B21" s="180">
        <v>2</v>
      </c>
      <c r="C21" s="180" t="s">
        <v>559</v>
      </c>
      <c r="D21" s="350">
        <v>4</v>
      </c>
      <c r="E21" s="180">
        <v>5</v>
      </c>
      <c r="F21" s="180">
        <v>6</v>
      </c>
    </row>
    <row r="22" spans="1:6" s="34" customFormat="1" ht="36">
      <c r="A22" s="351">
        <v>8010</v>
      </c>
      <c r="B22" s="352" t="s">
        <v>29</v>
      </c>
      <c r="C22" s="353"/>
      <c r="D22" s="354">
        <f>E22+F22</f>
        <v>10675.2</v>
      </c>
      <c r="E22" s="355">
        <f>E24+Sheet5!E40</f>
        <v>0</v>
      </c>
      <c r="F22" s="356">
        <f>F24+Sheet5!E40</f>
        <v>10675.2</v>
      </c>
    </row>
    <row r="23" spans="1:6" s="34" customFormat="1" ht="14.25">
      <c r="A23" s="351"/>
      <c r="B23" s="357" t="s">
        <v>638</v>
      </c>
      <c r="C23" s="353"/>
      <c r="D23" s="358"/>
      <c r="E23" s="355"/>
      <c r="F23" s="359"/>
    </row>
    <row r="24" spans="1:6" ht="36">
      <c r="A24" s="360">
        <v>8100</v>
      </c>
      <c r="B24" s="361" t="s">
        <v>30</v>
      </c>
      <c r="C24" s="362"/>
      <c r="D24" s="363">
        <f>SUM(D26,Sheet5!D15)</f>
        <v>10675.2</v>
      </c>
      <c r="E24" s="364">
        <f>SUM(E26,Sheet5!E15)</f>
        <v>0</v>
      </c>
      <c r="F24" s="365">
        <v>10675.2</v>
      </c>
    </row>
    <row r="25" spans="1:6" ht="14.25">
      <c r="A25" s="360"/>
      <c r="B25" s="366" t="s">
        <v>638</v>
      </c>
      <c r="C25" s="362"/>
      <c r="D25" s="363"/>
      <c r="E25" s="364"/>
      <c r="F25" s="367"/>
    </row>
    <row r="26" spans="1:6" ht="24" customHeight="1">
      <c r="A26" s="368">
        <v>8110</v>
      </c>
      <c r="B26" s="369" t="s">
        <v>31</v>
      </c>
      <c r="C26" s="362"/>
      <c r="D26" s="358">
        <f>E26+F26</f>
        <v>0</v>
      </c>
      <c r="E26" s="364">
        <f>E32</f>
        <v>0</v>
      </c>
      <c r="F26" s="370">
        <f>F28+F32</f>
        <v>0</v>
      </c>
    </row>
    <row r="27" spans="1:6" ht="14.25">
      <c r="A27" s="368"/>
      <c r="B27" s="371" t="s">
        <v>638</v>
      </c>
      <c r="C27" s="362"/>
      <c r="D27" s="372"/>
      <c r="E27" s="364"/>
      <c r="F27" s="370"/>
    </row>
    <row r="28" spans="1:6" ht="39" customHeight="1">
      <c r="A28" s="368">
        <v>8111</v>
      </c>
      <c r="B28" s="373" t="s">
        <v>503</v>
      </c>
      <c r="C28" s="362"/>
      <c r="D28" s="363"/>
      <c r="E28" s="374" t="s">
        <v>738</v>
      </c>
      <c r="F28" s="367"/>
    </row>
    <row r="29" spans="1:6" ht="14.25">
      <c r="A29" s="368"/>
      <c r="B29" s="245" t="s">
        <v>655</v>
      </c>
      <c r="C29" s="362"/>
      <c r="D29" s="363"/>
      <c r="E29" s="374"/>
      <c r="F29" s="367"/>
    </row>
    <row r="30" spans="1:6" ht="14.25">
      <c r="A30" s="368">
        <v>8112</v>
      </c>
      <c r="B30" s="375" t="s">
        <v>645</v>
      </c>
      <c r="C30" s="376" t="s">
        <v>675</v>
      </c>
      <c r="D30" s="363"/>
      <c r="E30" s="374" t="s">
        <v>738</v>
      </c>
      <c r="F30" s="367"/>
    </row>
    <row r="31" spans="1:6" ht="14.25">
      <c r="A31" s="368">
        <v>8113</v>
      </c>
      <c r="B31" s="375" t="s">
        <v>641</v>
      </c>
      <c r="C31" s="376" t="s">
        <v>676</v>
      </c>
      <c r="D31" s="363"/>
      <c r="E31" s="374" t="s">
        <v>738</v>
      </c>
      <c r="F31" s="367"/>
    </row>
    <row r="32" spans="1:6" s="35" customFormat="1" ht="34.5" customHeight="1">
      <c r="A32" s="368">
        <v>8120</v>
      </c>
      <c r="B32" s="373" t="s">
        <v>32</v>
      </c>
      <c r="C32" s="376"/>
      <c r="D32" s="358">
        <f>E32+F32</f>
        <v>0</v>
      </c>
      <c r="E32" s="377"/>
      <c r="F32" s="367">
        <f>F34+Sheet5!E5</f>
        <v>0</v>
      </c>
    </row>
    <row r="33" spans="1:6" s="35" customFormat="1" ht="14.25">
      <c r="A33" s="368"/>
      <c r="B33" s="245" t="s">
        <v>638</v>
      </c>
      <c r="C33" s="376"/>
      <c r="D33" s="363"/>
      <c r="E33" s="377"/>
      <c r="F33" s="367"/>
    </row>
    <row r="34" spans="1:6" s="35" customFormat="1" ht="14.25">
      <c r="A34" s="368">
        <v>8121</v>
      </c>
      <c r="B34" s="373" t="s">
        <v>504</v>
      </c>
      <c r="C34" s="376"/>
      <c r="D34" s="363">
        <f>F34</f>
        <v>0</v>
      </c>
      <c r="E34" s="374" t="s">
        <v>738</v>
      </c>
      <c r="F34" s="367">
        <f>F36+F40</f>
        <v>0</v>
      </c>
    </row>
    <row r="35" spans="1:6" s="35" customFormat="1" ht="14.25">
      <c r="A35" s="368"/>
      <c r="B35" s="245" t="s">
        <v>655</v>
      </c>
      <c r="C35" s="376"/>
      <c r="D35" s="363"/>
      <c r="E35" s="377"/>
      <c r="F35" s="367"/>
    </row>
    <row r="36" spans="1:6" s="35" customFormat="1" ht="14.25">
      <c r="A36" s="360">
        <v>8122</v>
      </c>
      <c r="B36" s="369" t="s">
        <v>505</v>
      </c>
      <c r="C36" s="376" t="s">
        <v>677</v>
      </c>
      <c r="D36" s="363">
        <f>F36</f>
        <v>0</v>
      </c>
      <c r="E36" s="374" t="s">
        <v>738</v>
      </c>
      <c r="F36" s="367">
        <f>F38+F39</f>
        <v>0</v>
      </c>
    </row>
    <row r="37" spans="1:6" s="35" customFormat="1" ht="14.25">
      <c r="A37" s="360"/>
      <c r="B37" s="378" t="s">
        <v>655</v>
      </c>
      <c r="C37" s="376"/>
      <c r="D37" s="363"/>
      <c r="E37" s="377"/>
      <c r="F37" s="367"/>
    </row>
    <row r="38" spans="1:6" s="35" customFormat="1" ht="14.25">
      <c r="A38" s="360">
        <v>8123</v>
      </c>
      <c r="B38" s="378" t="s">
        <v>661</v>
      </c>
      <c r="C38" s="376"/>
      <c r="D38" s="363"/>
      <c r="E38" s="374" t="s">
        <v>738</v>
      </c>
      <c r="F38" s="367"/>
    </row>
    <row r="39" spans="1:6" s="35" customFormat="1" ht="14.25">
      <c r="A39" s="360">
        <v>8124</v>
      </c>
      <c r="B39" s="378" t="s">
        <v>663</v>
      </c>
      <c r="C39" s="376"/>
      <c r="D39" s="363"/>
      <c r="E39" s="374" t="s">
        <v>738</v>
      </c>
      <c r="F39" s="367"/>
    </row>
    <row r="40" spans="1:6" s="35" customFormat="1" ht="24">
      <c r="A40" s="360">
        <v>8130</v>
      </c>
      <c r="B40" s="369" t="s">
        <v>506</v>
      </c>
      <c r="C40" s="376" t="s">
        <v>678</v>
      </c>
      <c r="D40" s="363">
        <f>F40</f>
        <v>0</v>
      </c>
      <c r="E40" s="374" t="s">
        <v>738</v>
      </c>
      <c r="F40" s="367">
        <f>F42+F43</f>
        <v>0</v>
      </c>
    </row>
    <row r="41" spans="1:6" s="35" customFormat="1" ht="14.25">
      <c r="A41" s="360"/>
      <c r="B41" s="378" t="s">
        <v>655</v>
      </c>
      <c r="C41" s="376"/>
      <c r="D41" s="363"/>
      <c r="E41" s="377"/>
      <c r="F41" s="367"/>
    </row>
    <row r="42" spans="1:6" s="35" customFormat="1" ht="14.25">
      <c r="A42" s="360">
        <v>8131</v>
      </c>
      <c r="B42" s="378" t="s">
        <v>667</v>
      </c>
      <c r="C42" s="376"/>
      <c r="D42" s="379"/>
      <c r="E42" s="374" t="s">
        <v>738</v>
      </c>
      <c r="F42" s="380"/>
    </row>
    <row r="43" spans="1:6" s="35" customFormat="1" ht="15" thickBot="1">
      <c r="A43" s="381">
        <v>8132</v>
      </c>
      <c r="B43" s="382" t="s">
        <v>665</v>
      </c>
      <c r="C43" s="383"/>
      <c r="D43" s="384"/>
      <c r="E43" s="385" t="s">
        <v>738</v>
      </c>
      <c r="F43" s="386"/>
    </row>
    <row r="44" spans="1:6" ht="12.75">
      <c r="A44" s="40"/>
      <c r="B44" s="40"/>
      <c r="C44" s="40"/>
      <c r="D44" s="40"/>
      <c r="E44" s="40"/>
      <c r="F44" s="40"/>
    </row>
    <row r="45" spans="1:6" ht="12.75">
      <c r="A45" s="40"/>
      <c r="B45" s="40"/>
      <c r="C45" s="40"/>
      <c r="D45" s="40"/>
      <c r="E45" s="40"/>
      <c r="F45" s="40"/>
    </row>
    <row r="46" spans="1:6" ht="12.75">
      <c r="A46" s="40"/>
      <c r="B46" s="40"/>
      <c r="C46" s="40"/>
      <c r="D46" s="40"/>
      <c r="E46" s="40"/>
      <c r="F46" s="40"/>
    </row>
    <row r="47" spans="1:6" ht="12.75">
      <c r="A47" s="40"/>
      <c r="B47" s="40"/>
      <c r="C47" s="40"/>
      <c r="D47" s="40"/>
      <c r="E47" s="40"/>
      <c r="F47" s="40"/>
    </row>
    <row r="48" spans="1:6" ht="12.75">
      <c r="A48" s="40"/>
      <c r="B48" s="40"/>
      <c r="C48" s="40"/>
      <c r="D48" s="40"/>
      <c r="E48" s="40"/>
      <c r="F48" s="40"/>
    </row>
    <row r="49" spans="1:6" ht="12.75">
      <c r="A49" s="40"/>
      <c r="B49" s="40"/>
      <c r="C49" s="40"/>
      <c r="D49" s="40"/>
      <c r="E49" s="40"/>
      <c r="F49" s="40"/>
    </row>
    <row r="50" spans="1:6" ht="12.75">
      <c r="A50" s="40"/>
      <c r="B50" s="40"/>
      <c r="C50" s="40"/>
      <c r="D50" s="40"/>
      <c r="E50" s="40"/>
      <c r="F50" s="40"/>
    </row>
    <row r="51" spans="1:6" ht="12.75">
      <c r="A51" s="40"/>
      <c r="B51" s="40"/>
      <c r="C51" s="40"/>
      <c r="D51" s="40"/>
      <c r="E51" s="40"/>
      <c r="F51" s="40"/>
    </row>
    <row r="52" spans="1:6" ht="12.75">
      <c r="A52" s="40"/>
      <c r="B52" s="40"/>
      <c r="C52" s="40"/>
      <c r="D52" s="40"/>
      <c r="E52" s="40"/>
      <c r="F52" s="40"/>
    </row>
    <row r="53" spans="1:6" ht="12.75">
      <c r="A53" s="40"/>
      <c r="B53" s="40"/>
      <c r="C53" s="40"/>
      <c r="D53" s="40"/>
      <c r="E53" s="40"/>
      <c r="F53" s="40"/>
    </row>
    <row r="54" spans="1:6" ht="12.75">
      <c r="A54" s="40"/>
      <c r="B54" s="40"/>
      <c r="C54" s="40"/>
      <c r="D54" s="40"/>
      <c r="E54" s="40"/>
      <c r="F54" s="40"/>
    </row>
    <row r="55" spans="1:6" ht="12.75">
      <c r="A55" s="40"/>
      <c r="B55" s="40"/>
      <c r="C55" s="40"/>
      <c r="D55" s="40"/>
      <c r="E55" s="40"/>
      <c r="F55" s="40"/>
    </row>
    <row r="56" spans="1:6" ht="12.75">
      <c r="A56" s="40"/>
      <c r="B56" s="40"/>
      <c r="C56" s="40"/>
      <c r="D56" s="40"/>
      <c r="E56" s="40"/>
      <c r="F56" s="40"/>
    </row>
    <row r="57" spans="1:6" ht="12.75">
      <c r="A57" s="40"/>
      <c r="B57" s="40"/>
      <c r="C57" s="40"/>
      <c r="D57" s="40"/>
      <c r="E57" s="40"/>
      <c r="F57" s="40"/>
    </row>
    <row r="58" spans="1:6" ht="12.75">
      <c r="A58" s="40"/>
      <c r="B58" s="40"/>
      <c r="C58" s="40"/>
      <c r="D58" s="40"/>
      <c r="E58" s="40"/>
      <c r="F58" s="40"/>
    </row>
    <row r="59" spans="1:6" ht="12.75">
      <c r="A59" s="40"/>
      <c r="B59" s="40"/>
      <c r="C59" s="40"/>
      <c r="D59" s="40"/>
      <c r="E59" s="40"/>
      <c r="F59" s="40"/>
    </row>
    <row r="60" spans="1:6" ht="12.75">
      <c r="A60" s="40"/>
      <c r="B60" s="40"/>
      <c r="C60" s="40"/>
      <c r="D60" s="40"/>
      <c r="E60" s="40"/>
      <c r="F60" s="40"/>
    </row>
    <row r="61" spans="1:6" ht="12.75">
      <c r="A61" s="40"/>
      <c r="B61" s="40"/>
      <c r="C61" s="40"/>
      <c r="D61" s="40"/>
      <c r="E61" s="40"/>
      <c r="F61" s="40"/>
    </row>
    <row r="62" spans="1:6" ht="12.75">
      <c r="A62" s="40"/>
      <c r="B62" s="40"/>
      <c r="C62" s="40"/>
      <c r="D62" s="40"/>
      <c r="E62" s="40"/>
      <c r="F62" s="40"/>
    </row>
    <row r="63" spans="1:6" ht="12.75">
      <c r="A63" s="40"/>
      <c r="B63" s="40"/>
      <c r="C63" s="40"/>
      <c r="D63" s="40"/>
      <c r="E63" s="40"/>
      <c r="F63" s="40"/>
    </row>
    <row r="69" spans="1:3" ht="12.75">
      <c r="A69" s="16"/>
      <c r="B69" s="33"/>
      <c r="C69" s="26"/>
    </row>
    <row r="70" spans="1:3" ht="12.75">
      <c r="A70" s="16"/>
      <c r="B70" s="36"/>
      <c r="C70" s="26"/>
    </row>
    <row r="71" spans="1:3" ht="12.75">
      <c r="A71" s="16"/>
      <c r="B71" s="33"/>
      <c r="C71" s="26"/>
    </row>
    <row r="72" spans="1:3" ht="12.75">
      <c r="A72" s="16"/>
      <c r="B72" s="33"/>
      <c r="C72" s="26"/>
    </row>
    <row r="73" spans="1:3" ht="12.75">
      <c r="A73" s="16"/>
      <c r="B73" s="33"/>
      <c r="C73" s="26"/>
    </row>
    <row r="74" spans="1:3" ht="12.75">
      <c r="A74" s="16"/>
      <c r="B74" s="33"/>
      <c r="C74" s="26"/>
    </row>
    <row r="75" spans="2:3" ht="12.75">
      <c r="B75" s="33"/>
      <c r="C75" s="26"/>
    </row>
    <row r="76" spans="2:3" ht="12.75">
      <c r="B76" s="33"/>
      <c r="C76" s="26"/>
    </row>
    <row r="77" spans="2:3" ht="12.75">
      <c r="B77" s="33"/>
      <c r="C77" s="26"/>
    </row>
    <row r="78" spans="2:3" ht="12.75">
      <c r="B78" s="33"/>
      <c r="C78" s="26"/>
    </row>
    <row r="79" spans="2:3" ht="12.75">
      <c r="B79" s="33"/>
      <c r="C79" s="26"/>
    </row>
    <row r="80" spans="2:3" ht="12.75">
      <c r="B80" s="33"/>
      <c r="C80" s="26"/>
    </row>
    <row r="81" spans="2:3" ht="12.75">
      <c r="B81" s="33"/>
      <c r="C81" s="26"/>
    </row>
    <row r="82" spans="2:3" ht="12.75">
      <c r="B82" s="33"/>
      <c r="C82" s="26"/>
    </row>
    <row r="83" spans="2:3" ht="12.75">
      <c r="B83" s="33"/>
      <c r="C83" s="26"/>
    </row>
    <row r="84" spans="2:3" ht="12.75">
      <c r="B84" s="33"/>
      <c r="C84" s="26"/>
    </row>
    <row r="85" spans="2:3" ht="12.75">
      <c r="B85" s="33"/>
      <c r="C85" s="26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</sheetData>
  <sheetProtection/>
  <mergeCells count="9">
    <mergeCell ref="D19:D20"/>
    <mergeCell ref="C6:C7"/>
    <mergeCell ref="A14:F14"/>
    <mergeCell ref="A16:F16"/>
    <mergeCell ref="D6:E6"/>
    <mergeCell ref="A1:E1"/>
    <mergeCell ref="A3:E3"/>
    <mergeCell ref="B6:B7"/>
    <mergeCell ref="A6:A7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52">
      <selection activeCell="H31" sqref="H31"/>
    </sheetView>
  </sheetViews>
  <sheetFormatPr defaultColWidth="9.140625" defaultRowHeight="12.75"/>
  <cols>
    <col min="1" max="1" width="5.8515625" style="14" customWidth="1"/>
    <col min="2" max="2" width="54.28125" style="14" customWidth="1"/>
    <col min="3" max="3" width="6.00390625" style="14" customWidth="1"/>
    <col min="4" max="4" width="11.421875" style="14" customWidth="1"/>
    <col min="5" max="5" width="10.140625" style="14" customWidth="1"/>
    <col min="6" max="6" width="10.00390625" style="14" customWidth="1"/>
    <col min="7" max="16384" width="9.140625" style="14" customWidth="1"/>
  </cols>
  <sheetData>
    <row r="1" ht="13.5" thickBot="1"/>
    <row r="2" spans="1:6" ht="13.5" thickBot="1">
      <c r="A2" s="605" t="s">
        <v>660</v>
      </c>
      <c r="B2" s="387" t="s">
        <v>556</v>
      </c>
      <c r="C2" s="388"/>
      <c r="D2" s="602" t="s">
        <v>721</v>
      </c>
      <c r="E2" s="603" t="s">
        <v>638</v>
      </c>
      <c r="F2" s="604"/>
    </row>
    <row r="3" spans="1:6" ht="21.75" thickBot="1">
      <c r="A3" s="606"/>
      <c r="B3" s="389" t="s">
        <v>557</v>
      </c>
      <c r="C3" s="390" t="s">
        <v>558</v>
      </c>
      <c r="D3" s="584"/>
      <c r="E3" s="391" t="s">
        <v>712</v>
      </c>
      <c r="F3" s="391" t="s">
        <v>713</v>
      </c>
    </row>
    <row r="4" spans="1:6" ht="13.5" thickBot="1">
      <c r="A4" s="180">
        <v>1</v>
      </c>
      <c r="B4" s="180">
        <v>2</v>
      </c>
      <c r="C4" s="180" t="s">
        <v>559</v>
      </c>
      <c r="D4" s="180">
        <v>4</v>
      </c>
      <c r="E4" s="180">
        <v>5</v>
      </c>
      <c r="F4" s="180">
        <v>6</v>
      </c>
    </row>
    <row r="5" spans="1:6" s="35" customFormat="1" ht="14.25">
      <c r="A5" s="360">
        <v>8140</v>
      </c>
      <c r="B5" s="369" t="s">
        <v>507</v>
      </c>
      <c r="C5" s="392"/>
      <c r="D5" s="393">
        <f>E5+F5</f>
        <v>0</v>
      </c>
      <c r="E5" s="394">
        <f>E7+E11</f>
        <v>0</v>
      </c>
      <c r="F5" s="395">
        <f>F7+F11</f>
        <v>0</v>
      </c>
    </row>
    <row r="6" spans="1:6" s="35" customFormat="1" ht="14.25">
      <c r="A6" s="368"/>
      <c r="B6" s="245" t="s">
        <v>655</v>
      </c>
      <c r="C6" s="392"/>
      <c r="D6" s="393"/>
      <c r="E6" s="394"/>
      <c r="F6" s="396"/>
    </row>
    <row r="7" spans="1:6" s="35" customFormat="1" ht="24">
      <c r="A7" s="360">
        <v>8141</v>
      </c>
      <c r="B7" s="369" t="s">
        <v>508</v>
      </c>
      <c r="C7" s="392" t="s">
        <v>677</v>
      </c>
      <c r="D7" s="393">
        <f>E7+F7</f>
        <v>0</v>
      </c>
      <c r="E7" s="394">
        <f>E9+E10</f>
        <v>0</v>
      </c>
      <c r="F7" s="395">
        <f>F10</f>
        <v>0</v>
      </c>
    </row>
    <row r="8" spans="1:6" s="35" customFormat="1" ht="15" thickBot="1">
      <c r="A8" s="360"/>
      <c r="B8" s="378" t="s">
        <v>655</v>
      </c>
      <c r="C8" s="205"/>
      <c r="D8" s="393"/>
      <c r="E8" s="394"/>
      <c r="F8" s="396"/>
    </row>
    <row r="9" spans="1:6" s="35" customFormat="1" ht="14.25">
      <c r="A9" s="397">
        <v>8142</v>
      </c>
      <c r="B9" s="398" t="s">
        <v>668</v>
      </c>
      <c r="C9" s="399"/>
      <c r="D9" s="400"/>
      <c r="E9" s="401"/>
      <c r="F9" s="402" t="s">
        <v>738</v>
      </c>
    </row>
    <row r="10" spans="1:6" s="35" customFormat="1" ht="15" thickBot="1">
      <c r="A10" s="381">
        <v>8143</v>
      </c>
      <c r="B10" s="382" t="s">
        <v>669</v>
      </c>
      <c r="C10" s="218"/>
      <c r="D10" s="403"/>
      <c r="E10" s="404"/>
      <c r="F10" s="405"/>
    </row>
    <row r="11" spans="1:6" s="35" customFormat="1" ht="24">
      <c r="A11" s="397">
        <v>8150</v>
      </c>
      <c r="B11" s="406" t="s">
        <v>509</v>
      </c>
      <c r="C11" s="407" t="s">
        <v>678</v>
      </c>
      <c r="D11" s="393">
        <f>E11+F11</f>
        <v>0</v>
      </c>
      <c r="E11" s="401">
        <f>E13+E14</f>
        <v>0</v>
      </c>
      <c r="F11" s="408">
        <f>F14</f>
        <v>0</v>
      </c>
    </row>
    <row r="12" spans="1:6" s="35" customFormat="1" ht="14.25">
      <c r="A12" s="360"/>
      <c r="B12" s="378" t="s">
        <v>655</v>
      </c>
      <c r="C12" s="409"/>
      <c r="D12" s="393"/>
      <c r="E12" s="394"/>
      <c r="F12" s="396"/>
    </row>
    <row r="13" spans="1:6" s="35" customFormat="1" ht="14.25">
      <c r="A13" s="360">
        <v>8151</v>
      </c>
      <c r="B13" s="378" t="s">
        <v>667</v>
      </c>
      <c r="C13" s="409"/>
      <c r="D13" s="393"/>
      <c r="E13" s="394"/>
      <c r="F13" s="410" t="s">
        <v>953</v>
      </c>
    </row>
    <row r="14" spans="1:6" s="35" customFormat="1" ht="15" thickBot="1">
      <c r="A14" s="411">
        <v>8152</v>
      </c>
      <c r="B14" s="412" t="s">
        <v>666</v>
      </c>
      <c r="C14" s="413"/>
      <c r="D14" s="414"/>
      <c r="E14" s="415"/>
      <c r="F14" s="416"/>
    </row>
    <row r="15" spans="1:6" s="35" customFormat="1" ht="37.5" customHeight="1" thickBot="1">
      <c r="A15" s="417">
        <v>8160</v>
      </c>
      <c r="B15" s="418" t="s">
        <v>33</v>
      </c>
      <c r="C15" s="419"/>
      <c r="D15" s="420">
        <f>E15+F15</f>
        <v>10675.2</v>
      </c>
      <c r="E15" s="421">
        <f>E22+E26+E37+E38</f>
        <v>0</v>
      </c>
      <c r="F15" s="422">
        <f>F17+F22+F26+F37+F38</f>
        <v>10675.2</v>
      </c>
    </row>
    <row r="16" spans="1:6" s="35" customFormat="1" ht="15" thickBot="1">
      <c r="A16" s="417"/>
      <c r="B16" s="423" t="s">
        <v>638</v>
      </c>
      <c r="C16" s="419"/>
      <c r="D16" s="424"/>
      <c r="E16" s="425"/>
      <c r="F16" s="426"/>
    </row>
    <row r="17" spans="1:6" s="34" customFormat="1" ht="24.75" thickBot="1">
      <c r="A17" s="417">
        <v>8161</v>
      </c>
      <c r="B17" s="427" t="s">
        <v>510</v>
      </c>
      <c r="C17" s="419"/>
      <c r="D17" s="428"/>
      <c r="E17" s="429" t="s">
        <v>738</v>
      </c>
      <c r="F17" s="430">
        <f>SUM(F19:F21)</f>
        <v>0</v>
      </c>
    </row>
    <row r="18" spans="1:6" s="34" customFormat="1" ht="14.25">
      <c r="A18" s="351"/>
      <c r="B18" s="431" t="s">
        <v>655</v>
      </c>
      <c r="C18" s="432"/>
      <c r="D18" s="433"/>
      <c r="E18" s="434"/>
      <c r="F18" s="359"/>
    </row>
    <row r="19" spans="1:6" ht="27" customHeight="1" thickBot="1">
      <c r="A19" s="360">
        <v>8162</v>
      </c>
      <c r="B19" s="378" t="s">
        <v>635</v>
      </c>
      <c r="C19" s="409" t="s">
        <v>679</v>
      </c>
      <c r="D19" s="435"/>
      <c r="E19" s="394" t="s">
        <v>738</v>
      </c>
      <c r="F19" s="367"/>
    </row>
    <row r="20" spans="1:6" s="34" customFormat="1" ht="71.25" customHeight="1" thickBot="1">
      <c r="A20" s="436">
        <v>8163</v>
      </c>
      <c r="B20" s="412" t="s">
        <v>634</v>
      </c>
      <c r="C20" s="413" t="s">
        <v>679</v>
      </c>
      <c r="D20" s="437"/>
      <c r="E20" s="438" t="s">
        <v>738</v>
      </c>
      <c r="F20" s="439"/>
    </row>
    <row r="21" spans="1:6" ht="14.25" customHeight="1" thickBot="1">
      <c r="A21" s="417">
        <v>8164</v>
      </c>
      <c r="B21" s="440" t="s">
        <v>636</v>
      </c>
      <c r="C21" s="419" t="s">
        <v>680</v>
      </c>
      <c r="D21" s="441"/>
      <c r="E21" s="421" t="s">
        <v>738</v>
      </c>
      <c r="F21" s="442"/>
    </row>
    <row r="22" spans="1:9" s="34" customFormat="1" ht="15" thickBot="1">
      <c r="A22" s="443">
        <v>8170</v>
      </c>
      <c r="B22" s="444" t="s">
        <v>511</v>
      </c>
      <c r="C22" s="445"/>
      <c r="D22" s="446">
        <f>E22+F22</f>
        <v>0</v>
      </c>
      <c r="E22" s="447"/>
      <c r="F22" s="448">
        <f>F24+F25</f>
        <v>0</v>
      </c>
      <c r="I22" s="34" t="s">
        <v>831</v>
      </c>
    </row>
    <row r="23" spans="1:6" s="34" customFormat="1" ht="14.25">
      <c r="A23" s="351"/>
      <c r="B23" s="431" t="s">
        <v>655</v>
      </c>
      <c r="C23" s="432"/>
      <c r="D23" s="449"/>
      <c r="E23" s="434"/>
      <c r="F23" s="450"/>
    </row>
    <row r="24" spans="1:6" ht="24">
      <c r="A24" s="360">
        <v>8171</v>
      </c>
      <c r="B24" s="378" t="s">
        <v>643</v>
      </c>
      <c r="C24" s="409" t="s">
        <v>681</v>
      </c>
      <c r="D24" s="435"/>
      <c r="E24" s="394"/>
      <c r="F24" s="367"/>
    </row>
    <row r="25" spans="1:6" ht="15" thickBot="1">
      <c r="A25" s="411">
        <v>8172</v>
      </c>
      <c r="B25" s="451" t="s">
        <v>644</v>
      </c>
      <c r="C25" s="413" t="s">
        <v>682</v>
      </c>
      <c r="D25" s="452"/>
      <c r="E25" s="415"/>
      <c r="F25" s="453"/>
    </row>
    <row r="26" spans="1:6" s="34" customFormat="1" ht="24.75" thickBot="1">
      <c r="A26" s="454">
        <v>8190</v>
      </c>
      <c r="B26" s="455" t="s">
        <v>817</v>
      </c>
      <c r="C26" s="456"/>
      <c r="D26" s="441">
        <f>E26+F26</f>
        <v>10675.2</v>
      </c>
      <c r="E26" s="457">
        <f>E28-E31</f>
        <v>0</v>
      </c>
      <c r="F26" s="458">
        <f>F32</f>
        <v>10675.2</v>
      </c>
    </row>
    <row r="27" spans="1:6" s="34" customFormat="1" ht="14.25">
      <c r="A27" s="459"/>
      <c r="B27" s="431" t="s">
        <v>642</v>
      </c>
      <c r="C27" s="460"/>
      <c r="D27" s="461"/>
      <c r="E27" s="462"/>
      <c r="F27" s="463"/>
    </row>
    <row r="28" spans="1:6" ht="24">
      <c r="A28" s="464">
        <v>8191</v>
      </c>
      <c r="B28" s="431" t="s">
        <v>586</v>
      </c>
      <c r="C28" s="465">
        <v>9320</v>
      </c>
      <c r="D28" s="446">
        <f>E28</f>
        <v>0</v>
      </c>
      <c r="E28" s="466">
        <v>0</v>
      </c>
      <c r="F28" s="467" t="s">
        <v>953</v>
      </c>
    </row>
    <row r="29" spans="1:6" ht="14.25">
      <c r="A29" s="468"/>
      <c r="B29" s="245" t="s">
        <v>639</v>
      </c>
      <c r="C29" s="469"/>
      <c r="D29" s="435"/>
      <c r="E29" s="470"/>
      <c r="F29" s="367"/>
    </row>
    <row r="30" spans="1:6" ht="35.25" customHeight="1">
      <c r="A30" s="468">
        <v>8192</v>
      </c>
      <c r="B30" s="378" t="s">
        <v>637</v>
      </c>
      <c r="C30" s="469"/>
      <c r="D30" s="471">
        <f>E30</f>
        <v>0</v>
      </c>
      <c r="E30" s="472"/>
      <c r="F30" s="473" t="s">
        <v>738</v>
      </c>
    </row>
    <row r="31" spans="1:6" ht="24">
      <c r="A31" s="468">
        <v>8193</v>
      </c>
      <c r="B31" s="378" t="s">
        <v>540</v>
      </c>
      <c r="C31" s="469"/>
      <c r="D31" s="471">
        <f>E31</f>
        <v>0</v>
      </c>
      <c r="E31" s="474">
        <f>E28-E30</f>
        <v>0</v>
      </c>
      <c r="F31" s="473" t="s">
        <v>953</v>
      </c>
    </row>
    <row r="32" spans="1:6" ht="24">
      <c r="A32" s="468">
        <v>8194</v>
      </c>
      <c r="B32" s="475" t="s">
        <v>541</v>
      </c>
      <c r="C32" s="476">
        <v>9330</v>
      </c>
      <c r="D32" s="477">
        <f>F32</f>
        <v>10675.2</v>
      </c>
      <c r="E32" s="478" t="s">
        <v>738</v>
      </c>
      <c r="F32" s="367">
        <f>F34+F35</f>
        <v>10675.2</v>
      </c>
    </row>
    <row r="33" spans="1:6" ht="14.25">
      <c r="A33" s="468"/>
      <c r="B33" s="245" t="s">
        <v>639</v>
      </c>
      <c r="C33" s="476"/>
      <c r="D33" s="477">
        <f>F33</f>
        <v>0</v>
      </c>
      <c r="E33" s="478"/>
      <c r="F33" s="367"/>
    </row>
    <row r="34" spans="1:6" ht="24">
      <c r="A34" s="468">
        <v>8195</v>
      </c>
      <c r="B34" s="378" t="s">
        <v>587</v>
      </c>
      <c r="C34" s="476"/>
      <c r="D34" s="477">
        <f>F34</f>
        <v>10675.2</v>
      </c>
      <c r="E34" s="478" t="s">
        <v>738</v>
      </c>
      <c r="F34" s="367">
        <v>10675.2</v>
      </c>
    </row>
    <row r="35" spans="1:6" ht="24">
      <c r="A35" s="479">
        <v>8196</v>
      </c>
      <c r="B35" s="378" t="s">
        <v>818</v>
      </c>
      <c r="C35" s="476"/>
      <c r="D35" s="477">
        <f>F35</f>
        <v>0</v>
      </c>
      <c r="E35" s="478" t="s">
        <v>738</v>
      </c>
      <c r="F35" s="367">
        <f>D31</f>
        <v>0</v>
      </c>
    </row>
    <row r="36" spans="1:6" ht="24">
      <c r="A36" s="468">
        <v>8197</v>
      </c>
      <c r="B36" s="480" t="s">
        <v>583</v>
      </c>
      <c r="C36" s="481"/>
      <c r="D36" s="482" t="s">
        <v>738</v>
      </c>
      <c r="E36" s="374" t="s">
        <v>738</v>
      </c>
      <c r="F36" s="483" t="s">
        <v>738</v>
      </c>
    </row>
    <row r="37" spans="1:6" ht="36">
      <c r="A37" s="468">
        <v>8198</v>
      </c>
      <c r="B37" s="484" t="s">
        <v>584</v>
      </c>
      <c r="C37" s="485"/>
      <c r="D37" s="482" t="s">
        <v>738</v>
      </c>
      <c r="E37" s="394"/>
      <c r="F37" s="367"/>
    </row>
    <row r="38" spans="1:6" ht="36">
      <c r="A38" s="468">
        <v>8199</v>
      </c>
      <c r="B38" s="486" t="s">
        <v>34</v>
      </c>
      <c r="C38" s="485"/>
      <c r="D38" s="477"/>
      <c r="E38" s="394"/>
      <c r="F38" s="367"/>
    </row>
    <row r="39" spans="1:6" ht="24">
      <c r="A39" s="468" t="s">
        <v>542</v>
      </c>
      <c r="B39" s="487" t="s">
        <v>585</v>
      </c>
      <c r="C39" s="485"/>
      <c r="D39" s="477"/>
      <c r="E39" s="374" t="s">
        <v>738</v>
      </c>
      <c r="F39" s="367"/>
    </row>
    <row r="40" spans="1:6" ht="30" customHeight="1">
      <c r="A40" s="368">
        <v>8200</v>
      </c>
      <c r="B40" s="361" t="s">
        <v>35</v>
      </c>
      <c r="C40" s="469"/>
      <c r="D40" s="435">
        <f>E40+F40</f>
        <v>0</v>
      </c>
      <c r="E40" s="470">
        <f>E42</f>
        <v>0</v>
      </c>
      <c r="F40" s="367">
        <f>F42</f>
        <v>0</v>
      </c>
    </row>
    <row r="41" spans="1:6" ht="14.25">
      <c r="A41" s="368"/>
      <c r="B41" s="366" t="s">
        <v>638</v>
      </c>
      <c r="C41" s="469"/>
      <c r="D41" s="435"/>
      <c r="E41" s="470"/>
      <c r="F41" s="367"/>
    </row>
    <row r="42" spans="1:6" ht="24">
      <c r="A42" s="368">
        <v>8210</v>
      </c>
      <c r="B42" s="488" t="s">
        <v>36</v>
      </c>
      <c r="C42" s="469"/>
      <c r="D42" s="435"/>
      <c r="E42" s="394"/>
      <c r="F42" s="367">
        <f>F44+F48</f>
        <v>0</v>
      </c>
    </row>
    <row r="43" spans="1:6" ht="14.25">
      <c r="A43" s="360"/>
      <c r="B43" s="378" t="s">
        <v>638</v>
      </c>
      <c r="C43" s="469"/>
      <c r="D43" s="435"/>
      <c r="E43" s="394"/>
      <c r="F43" s="367"/>
    </row>
    <row r="44" spans="1:6" ht="24">
      <c r="A44" s="368">
        <v>8211</v>
      </c>
      <c r="B44" s="373" t="s">
        <v>512</v>
      </c>
      <c r="C44" s="469"/>
      <c r="D44" s="435"/>
      <c r="E44" s="478" t="s">
        <v>738</v>
      </c>
      <c r="F44" s="367">
        <f>F46+F47</f>
        <v>0</v>
      </c>
    </row>
    <row r="45" spans="1:6" ht="14.25">
      <c r="A45" s="368"/>
      <c r="B45" s="245" t="s">
        <v>639</v>
      </c>
      <c r="C45" s="469"/>
      <c r="D45" s="435"/>
      <c r="E45" s="478"/>
      <c r="F45" s="367"/>
    </row>
    <row r="46" spans="1:6" ht="14.25">
      <c r="A46" s="368">
        <v>8212</v>
      </c>
      <c r="B46" s="375" t="s">
        <v>645</v>
      </c>
      <c r="C46" s="409" t="s">
        <v>649</v>
      </c>
      <c r="D46" s="435"/>
      <c r="E46" s="478" t="s">
        <v>738</v>
      </c>
      <c r="F46" s="367"/>
    </row>
    <row r="47" spans="1:6" ht="14.25">
      <c r="A47" s="368">
        <v>8213</v>
      </c>
      <c r="B47" s="375" t="s">
        <v>641</v>
      </c>
      <c r="C47" s="409" t="s">
        <v>650</v>
      </c>
      <c r="D47" s="435"/>
      <c r="E47" s="478" t="s">
        <v>738</v>
      </c>
      <c r="F47" s="367"/>
    </row>
    <row r="48" spans="1:6" ht="24">
      <c r="A48" s="368">
        <v>8220</v>
      </c>
      <c r="B48" s="373" t="s">
        <v>224</v>
      </c>
      <c r="C48" s="469"/>
      <c r="D48" s="435"/>
      <c r="E48" s="489">
        <f>E54</f>
        <v>0</v>
      </c>
      <c r="F48" s="367">
        <f>F50+F54</f>
        <v>0</v>
      </c>
    </row>
    <row r="49" spans="1:6" ht="14.25">
      <c r="A49" s="368"/>
      <c r="B49" s="245" t="s">
        <v>638</v>
      </c>
      <c r="C49" s="469"/>
      <c r="D49" s="435"/>
      <c r="E49" s="489"/>
      <c r="F49" s="367"/>
    </row>
    <row r="50" spans="1:6" ht="14.25">
      <c r="A50" s="368">
        <v>8221</v>
      </c>
      <c r="B50" s="373" t="s">
        <v>513</v>
      </c>
      <c r="C50" s="469"/>
      <c r="D50" s="435"/>
      <c r="E50" s="478" t="s">
        <v>738</v>
      </c>
      <c r="F50" s="367">
        <f>F52+F53</f>
        <v>0</v>
      </c>
    </row>
    <row r="51" spans="1:6" ht="14.25">
      <c r="A51" s="368"/>
      <c r="B51" s="245" t="s">
        <v>655</v>
      </c>
      <c r="C51" s="469"/>
      <c r="D51" s="435"/>
      <c r="E51" s="478"/>
      <c r="F51" s="367"/>
    </row>
    <row r="52" spans="1:6" ht="14.25">
      <c r="A52" s="360">
        <v>8222</v>
      </c>
      <c r="B52" s="378" t="s">
        <v>662</v>
      </c>
      <c r="C52" s="409" t="s">
        <v>651</v>
      </c>
      <c r="D52" s="435"/>
      <c r="E52" s="478" t="s">
        <v>738</v>
      </c>
      <c r="F52" s="367"/>
    </row>
    <row r="53" spans="1:6" ht="14.25">
      <c r="A53" s="360">
        <v>8230</v>
      </c>
      <c r="B53" s="378" t="s">
        <v>664</v>
      </c>
      <c r="C53" s="409" t="s">
        <v>652</v>
      </c>
      <c r="D53" s="435"/>
      <c r="E53" s="478" t="s">
        <v>738</v>
      </c>
      <c r="F53" s="453"/>
    </row>
    <row r="54" spans="1:6" ht="14.25">
      <c r="A54" s="360">
        <v>8240</v>
      </c>
      <c r="B54" s="373" t="s">
        <v>514</v>
      </c>
      <c r="C54" s="469"/>
      <c r="D54" s="435">
        <f>E54+F54</f>
        <v>0</v>
      </c>
      <c r="E54" s="490">
        <f>E56+E57</f>
        <v>0</v>
      </c>
      <c r="F54" s="491">
        <f>F56+F57</f>
        <v>0</v>
      </c>
    </row>
    <row r="55" spans="1:6" ht="14.25">
      <c r="A55" s="368"/>
      <c r="B55" s="245" t="s">
        <v>655</v>
      </c>
      <c r="C55" s="469"/>
      <c r="D55" s="435"/>
      <c r="E55" s="489"/>
      <c r="F55" s="492"/>
    </row>
    <row r="56" spans="1:6" ht="14.25">
      <c r="A56" s="360">
        <v>8241</v>
      </c>
      <c r="B56" s="378" t="s">
        <v>683</v>
      </c>
      <c r="C56" s="409" t="s">
        <v>651</v>
      </c>
      <c r="D56" s="435"/>
      <c r="E56" s="470"/>
      <c r="F56" s="367"/>
    </row>
    <row r="57" spans="1:6" ht="15" thickBot="1">
      <c r="A57" s="381">
        <v>8250</v>
      </c>
      <c r="B57" s="382" t="s">
        <v>670</v>
      </c>
      <c r="C57" s="493" t="s">
        <v>652</v>
      </c>
      <c r="D57" s="494"/>
      <c r="E57" s="495"/>
      <c r="F57" s="386"/>
    </row>
    <row r="58" spans="1:6" ht="12.75">
      <c r="A58" s="40"/>
      <c r="B58" s="40"/>
      <c r="C58" s="37"/>
      <c r="D58" s="40"/>
      <c r="E58" s="40"/>
      <c r="F58" s="40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76"/>
  <sheetViews>
    <sheetView zoomScalePageLayoutView="0" workbookViewId="0" topLeftCell="A28">
      <selection activeCell="P363" sqref="P363"/>
    </sheetView>
  </sheetViews>
  <sheetFormatPr defaultColWidth="9.140625" defaultRowHeight="12.75"/>
  <cols>
    <col min="1" max="1" width="5.140625" style="2" customWidth="1"/>
    <col min="2" max="2" width="4.7109375" style="11" customWidth="1"/>
    <col min="3" max="3" width="5.28125" style="12" customWidth="1"/>
    <col min="4" max="4" width="5.28125" style="13" customWidth="1"/>
    <col min="5" max="5" width="49.8515625" style="10" customWidth="1"/>
    <col min="6" max="6" width="47.57421875" style="3" hidden="1" customWidth="1"/>
    <col min="7" max="7" width="11.57421875" style="1" customWidth="1"/>
    <col min="8" max="8" width="10.7109375" style="1" customWidth="1"/>
    <col min="9" max="9" width="11.421875" style="1" customWidth="1"/>
    <col min="10" max="16384" width="9.140625" style="1" customWidth="1"/>
  </cols>
  <sheetData>
    <row r="1" spans="1:9" ht="18">
      <c r="A1" s="574" t="s">
        <v>37</v>
      </c>
      <c r="B1" s="574"/>
      <c r="C1" s="574"/>
      <c r="D1" s="574"/>
      <c r="E1" s="574"/>
      <c r="F1" s="574"/>
      <c r="G1" s="574"/>
      <c r="H1" s="574"/>
      <c r="I1" s="574"/>
    </row>
    <row r="2" spans="1:9" ht="36" customHeight="1">
      <c r="A2" s="575" t="s">
        <v>38</v>
      </c>
      <c r="B2" s="575"/>
      <c r="C2" s="575"/>
      <c r="D2" s="575"/>
      <c r="E2" s="575"/>
      <c r="F2" s="575"/>
      <c r="G2" s="575"/>
      <c r="H2" s="575"/>
      <c r="I2" s="575"/>
    </row>
    <row r="3" spans="1:9" ht="15.75">
      <c r="A3" s="78" t="s">
        <v>290</v>
      </c>
      <c r="B3" s="79"/>
      <c r="C3" s="80"/>
      <c r="D3" s="80"/>
      <c r="E3" s="81"/>
      <c r="F3" s="78"/>
      <c r="G3" s="78"/>
      <c r="H3" s="82"/>
      <c r="I3" s="82"/>
    </row>
    <row r="4" spans="1:9" ht="16.5" thickBot="1">
      <c r="A4" s="83"/>
      <c r="B4" s="84"/>
      <c r="C4" s="85"/>
      <c r="D4" s="85"/>
      <c r="E4" s="86"/>
      <c r="F4" s="87"/>
      <c r="G4" s="82"/>
      <c r="H4" s="576" t="s">
        <v>716</v>
      </c>
      <c r="I4" s="576"/>
    </row>
    <row r="5" spans="1:9" s="4" customFormat="1" ht="16.5" thickBot="1">
      <c r="A5" s="577" t="s">
        <v>714</v>
      </c>
      <c r="B5" s="585" t="s">
        <v>489</v>
      </c>
      <c r="C5" s="587" t="s">
        <v>950</v>
      </c>
      <c r="D5" s="588" t="s">
        <v>951</v>
      </c>
      <c r="E5" s="579" t="s">
        <v>254</v>
      </c>
      <c r="F5" s="581" t="s">
        <v>949</v>
      </c>
      <c r="G5" s="583" t="s">
        <v>717</v>
      </c>
      <c r="H5" s="572" t="s">
        <v>824</v>
      </c>
      <c r="I5" s="573"/>
    </row>
    <row r="6" spans="1:9" s="5" customFormat="1" ht="48" customHeight="1" thickBot="1">
      <c r="A6" s="578"/>
      <c r="B6" s="586"/>
      <c r="C6" s="586"/>
      <c r="D6" s="589"/>
      <c r="E6" s="580"/>
      <c r="F6" s="582"/>
      <c r="G6" s="584"/>
      <c r="H6" s="89" t="s">
        <v>940</v>
      </c>
      <c r="I6" s="89" t="s">
        <v>941</v>
      </c>
    </row>
    <row r="7" spans="1:9" s="6" customFormat="1" ht="16.5" thickBot="1">
      <c r="A7" s="90">
        <v>1</v>
      </c>
      <c r="B7" s="91">
        <v>2</v>
      </c>
      <c r="C7" s="91">
        <v>3</v>
      </c>
      <c r="D7" s="92">
        <v>4</v>
      </c>
      <c r="E7" s="93">
        <v>5</v>
      </c>
      <c r="F7" s="94"/>
      <c r="G7" s="93">
        <v>6</v>
      </c>
      <c r="H7" s="90">
        <v>7</v>
      </c>
      <c r="I7" s="96">
        <v>8</v>
      </c>
    </row>
    <row r="8" spans="1:9" s="7" customFormat="1" ht="36.75" thickBot="1">
      <c r="A8" s="97">
        <v>2000</v>
      </c>
      <c r="B8" s="98" t="s">
        <v>952</v>
      </c>
      <c r="C8" s="99" t="s">
        <v>953</v>
      </c>
      <c r="D8" s="100" t="s">
        <v>953</v>
      </c>
      <c r="E8" s="101" t="s">
        <v>291</v>
      </c>
      <c r="F8" s="102"/>
      <c r="G8" s="103">
        <f>H8+I8</f>
        <v>27045</v>
      </c>
      <c r="H8" s="496">
        <f>SUM(H9,H88,H114,H160,H265,H298,H333,H392,H454,H511,H561)</f>
        <v>16369.8</v>
      </c>
      <c r="I8" s="497">
        <f>SUM(I9,I88,I114,I160,I265,I298,I333,I392,I454,I511,I561)</f>
        <v>10675.2</v>
      </c>
    </row>
    <row r="9" spans="1:9" s="8" customFormat="1" ht="64.5" customHeight="1">
      <c r="A9" s="104">
        <v>2100</v>
      </c>
      <c r="B9" s="105" t="s">
        <v>764</v>
      </c>
      <c r="C9" s="498">
        <v>0</v>
      </c>
      <c r="D9" s="499">
        <v>0</v>
      </c>
      <c r="E9" s="108" t="s">
        <v>292</v>
      </c>
      <c r="F9" s="109" t="s">
        <v>954</v>
      </c>
      <c r="G9" s="500">
        <f>H9+I9</f>
        <v>17365.2</v>
      </c>
      <c r="H9" s="501">
        <f>SUM(H11,H34,H42,H54,H59,H64,H73,H78)</f>
        <v>11890</v>
      </c>
      <c r="I9" s="502">
        <f>SUM(I11,I34,I42,I54,I59,I64,I73,I78)</f>
        <v>5475.2</v>
      </c>
    </row>
    <row r="10" spans="1:9" ht="11.25" customHeight="1">
      <c r="A10" s="111"/>
      <c r="B10" s="105"/>
      <c r="C10" s="498"/>
      <c r="D10" s="499"/>
      <c r="E10" s="112" t="s">
        <v>638</v>
      </c>
      <c r="F10" s="113"/>
      <c r="G10" s="503"/>
      <c r="H10" s="504"/>
      <c r="I10" s="505"/>
    </row>
    <row r="11" spans="1:9" s="9" customFormat="1" ht="36">
      <c r="A11" s="117">
        <v>2110</v>
      </c>
      <c r="B11" s="105" t="s">
        <v>764</v>
      </c>
      <c r="C11" s="506">
        <v>1</v>
      </c>
      <c r="D11" s="507">
        <v>0</v>
      </c>
      <c r="E11" s="120" t="s">
        <v>490</v>
      </c>
      <c r="F11" s="121" t="s">
        <v>955</v>
      </c>
      <c r="G11" s="508">
        <f>H11+I11</f>
        <v>16485.2</v>
      </c>
      <c r="H11" s="509">
        <f>SUM(H13,H28,H31)</f>
        <v>11010</v>
      </c>
      <c r="I11" s="510">
        <f>SUM(I13,I28,I31)</f>
        <v>5475.2</v>
      </c>
    </row>
    <row r="12" spans="1:9" s="9" customFormat="1" ht="10.5" customHeight="1">
      <c r="A12" s="117"/>
      <c r="B12" s="105"/>
      <c r="C12" s="506"/>
      <c r="D12" s="507"/>
      <c r="E12" s="112" t="s">
        <v>639</v>
      </c>
      <c r="F12" s="121"/>
      <c r="G12" s="123"/>
      <c r="H12" s="511"/>
      <c r="I12" s="512"/>
    </row>
    <row r="13" spans="1:9" ht="24">
      <c r="A13" s="117">
        <v>2111</v>
      </c>
      <c r="B13" s="124" t="s">
        <v>764</v>
      </c>
      <c r="C13" s="513">
        <v>1</v>
      </c>
      <c r="D13" s="514">
        <v>1</v>
      </c>
      <c r="E13" s="112" t="s">
        <v>491</v>
      </c>
      <c r="F13" s="127" t="s">
        <v>956</v>
      </c>
      <c r="G13" s="203">
        <f>H13+I13</f>
        <v>16485.2</v>
      </c>
      <c r="H13" s="515">
        <f>SUM(H15:H27)</f>
        <v>11010</v>
      </c>
      <c r="I13" s="516">
        <f>SUM(I15:I27)</f>
        <v>5475.2</v>
      </c>
    </row>
    <row r="14" spans="1:9" ht="36">
      <c r="A14" s="117"/>
      <c r="B14" s="124"/>
      <c r="C14" s="513"/>
      <c r="D14" s="514"/>
      <c r="E14" s="112" t="s">
        <v>708</v>
      </c>
      <c r="F14" s="127"/>
      <c r="G14" s="128"/>
      <c r="H14" s="517"/>
      <c r="I14" s="518"/>
    </row>
    <row r="15" spans="1:9" ht="15.75">
      <c r="A15" s="117"/>
      <c r="B15" s="124"/>
      <c r="C15" s="513"/>
      <c r="D15" s="514"/>
      <c r="E15" s="201" t="s">
        <v>560</v>
      </c>
      <c r="F15" s="127"/>
      <c r="G15" s="519">
        <f>SUM(H15:I15)</f>
        <v>8550</v>
      </c>
      <c r="H15" s="520">
        <v>8550</v>
      </c>
      <c r="I15" s="518"/>
    </row>
    <row r="16" spans="1:9" ht="15.75">
      <c r="A16" s="117"/>
      <c r="B16" s="124"/>
      <c r="C16" s="513"/>
      <c r="D16" s="514"/>
      <c r="E16" s="206" t="s">
        <v>803</v>
      </c>
      <c r="F16" s="127"/>
      <c r="G16" s="519">
        <f>SUM(H16:I16)</f>
        <v>0</v>
      </c>
      <c r="H16" s="520"/>
      <c r="I16" s="518"/>
    </row>
    <row r="17" spans="1:9" ht="15.75">
      <c r="A17" s="117"/>
      <c r="B17" s="124"/>
      <c r="C17" s="513"/>
      <c r="D17" s="514"/>
      <c r="E17" s="216" t="s">
        <v>312</v>
      </c>
      <c r="F17" s="127"/>
      <c r="G17" s="519">
        <f>SUM(H17:I17)</f>
        <v>300</v>
      </c>
      <c r="H17" s="520">
        <v>300</v>
      </c>
      <c r="I17" s="518"/>
    </row>
    <row r="18" spans="1:9" ht="15.75">
      <c r="A18" s="117"/>
      <c r="B18" s="124"/>
      <c r="C18" s="513"/>
      <c r="D18" s="514"/>
      <c r="E18" s="201" t="s">
        <v>565</v>
      </c>
      <c r="F18" s="127"/>
      <c r="G18" s="519">
        <f aca="true" t="shared" si="0" ref="G18:G27">SUM(H18:I18)</f>
        <v>200</v>
      </c>
      <c r="H18" s="520">
        <v>200</v>
      </c>
      <c r="I18" s="518"/>
    </row>
    <row r="19" spans="1:9" ht="15.75">
      <c r="A19" s="117"/>
      <c r="B19" s="124"/>
      <c r="C19" s="513"/>
      <c r="D19" s="514"/>
      <c r="E19" s="201" t="s">
        <v>567</v>
      </c>
      <c r="F19" s="127"/>
      <c r="G19" s="519">
        <f t="shared" si="0"/>
        <v>800</v>
      </c>
      <c r="H19" s="520">
        <v>800</v>
      </c>
      <c r="I19" s="518"/>
    </row>
    <row r="20" spans="1:9" ht="15.75">
      <c r="A20" s="117"/>
      <c r="B20" s="124"/>
      <c r="C20" s="513"/>
      <c r="D20" s="514"/>
      <c r="E20" s="201" t="s">
        <v>569</v>
      </c>
      <c r="F20" s="127"/>
      <c r="G20" s="519">
        <f t="shared" si="0"/>
        <v>300</v>
      </c>
      <c r="H20" s="520">
        <v>300</v>
      </c>
      <c r="I20" s="518"/>
    </row>
    <row r="21" spans="1:9" ht="15.75">
      <c r="A21" s="117"/>
      <c r="B21" s="124"/>
      <c r="C21" s="513"/>
      <c r="D21" s="514"/>
      <c r="E21" s="201" t="s">
        <v>575</v>
      </c>
      <c r="F21" s="127"/>
      <c r="G21" s="519">
        <f>SUM(H21:I21)</f>
        <v>100</v>
      </c>
      <c r="H21" s="520">
        <v>100</v>
      </c>
      <c r="I21" s="518"/>
    </row>
    <row r="22" spans="1:9" ht="15.75">
      <c r="A22" s="117"/>
      <c r="B22" s="124"/>
      <c r="C22" s="513"/>
      <c r="D22" s="514"/>
      <c r="E22" s="521" t="s">
        <v>576</v>
      </c>
      <c r="F22" s="127"/>
      <c r="G22" s="519">
        <f>SUM(H22:I22)</f>
        <v>160</v>
      </c>
      <c r="H22" s="520">
        <v>160</v>
      </c>
      <c r="I22" s="518"/>
    </row>
    <row r="23" spans="1:9" ht="15.75">
      <c r="A23" s="117"/>
      <c r="B23" s="124"/>
      <c r="C23" s="513"/>
      <c r="D23" s="514"/>
      <c r="E23" s="521" t="s">
        <v>590</v>
      </c>
      <c r="F23" s="127"/>
      <c r="G23" s="519">
        <f>SUM(H23:I23)</f>
        <v>300</v>
      </c>
      <c r="H23" s="520">
        <v>300</v>
      </c>
      <c r="I23" s="518"/>
    </row>
    <row r="24" spans="1:9" ht="15.75">
      <c r="A24" s="117"/>
      <c r="B24" s="124"/>
      <c r="C24" s="513"/>
      <c r="D24" s="514"/>
      <c r="E24" s="224" t="s">
        <v>39</v>
      </c>
      <c r="F24" s="127"/>
      <c r="G24" s="519">
        <f t="shared" si="0"/>
        <v>300</v>
      </c>
      <c r="H24" s="520">
        <v>300</v>
      </c>
      <c r="I24" s="518"/>
    </row>
    <row r="25" spans="1:9" ht="15.75">
      <c r="A25" s="117"/>
      <c r="B25" s="124"/>
      <c r="C25" s="513"/>
      <c r="D25" s="514"/>
      <c r="E25" s="224" t="s">
        <v>733</v>
      </c>
      <c r="F25" s="127"/>
      <c r="G25" s="519">
        <f t="shared" si="0"/>
        <v>0</v>
      </c>
      <c r="H25" s="520"/>
      <c r="I25" s="518"/>
    </row>
    <row r="26" spans="1:9" ht="15.75">
      <c r="A26" s="117"/>
      <c r="B26" s="124"/>
      <c r="C26" s="513"/>
      <c r="D26" s="514"/>
      <c r="E26" s="224" t="s">
        <v>40</v>
      </c>
      <c r="F26" s="127"/>
      <c r="G26" s="519">
        <f t="shared" si="0"/>
        <v>5000</v>
      </c>
      <c r="H26" s="520"/>
      <c r="I26" s="518">
        <v>5000</v>
      </c>
    </row>
    <row r="27" spans="1:9" ht="15.75">
      <c r="A27" s="117"/>
      <c r="B27" s="124"/>
      <c r="C27" s="513"/>
      <c r="D27" s="514"/>
      <c r="E27" s="224" t="s">
        <v>274</v>
      </c>
      <c r="F27" s="127"/>
      <c r="G27" s="519">
        <f t="shared" si="0"/>
        <v>475.2</v>
      </c>
      <c r="H27" s="520"/>
      <c r="I27" s="522">
        <v>475.2</v>
      </c>
    </row>
    <row r="28" spans="1:9" ht="15.75">
      <c r="A28" s="117">
        <v>2112</v>
      </c>
      <c r="B28" s="124" t="s">
        <v>764</v>
      </c>
      <c r="C28" s="513">
        <v>1</v>
      </c>
      <c r="D28" s="514">
        <v>2</v>
      </c>
      <c r="E28" s="112" t="s">
        <v>957</v>
      </c>
      <c r="F28" s="127" t="s">
        <v>958</v>
      </c>
      <c r="G28" s="523">
        <f>H28+I28</f>
        <v>0</v>
      </c>
      <c r="H28" s="517">
        <f>SUM(H30:H30)</f>
        <v>0</v>
      </c>
      <c r="I28" s="518">
        <f>SUM(I30:I30)</f>
        <v>0</v>
      </c>
    </row>
    <row r="29" spans="1:9" ht="36">
      <c r="A29" s="117"/>
      <c r="B29" s="124"/>
      <c r="C29" s="513"/>
      <c r="D29" s="514"/>
      <c r="E29" s="112" t="s">
        <v>708</v>
      </c>
      <c r="F29" s="127"/>
      <c r="G29" s="128"/>
      <c r="H29" s="517"/>
      <c r="I29" s="518"/>
    </row>
    <row r="30" spans="1:9" ht="15.75">
      <c r="A30" s="117"/>
      <c r="B30" s="124"/>
      <c r="C30" s="513"/>
      <c r="D30" s="514"/>
      <c r="E30" s="112" t="s">
        <v>709</v>
      </c>
      <c r="F30" s="127"/>
      <c r="G30" s="128"/>
      <c r="H30" s="517"/>
      <c r="I30" s="518"/>
    </row>
    <row r="31" spans="1:9" ht="15.75">
      <c r="A31" s="117">
        <v>2113</v>
      </c>
      <c r="B31" s="124" t="s">
        <v>764</v>
      </c>
      <c r="C31" s="513">
        <v>1</v>
      </c>
      <c r="D31" s="514">
        <v>3</v>
      </c>
      <c r="E31" s="112" t="s">
        <v>961</v>
      </c>
      <c r="F31" s="127" t="s">
        <v>962</v>
      </c>
      <c r="G31" s="128"/>
      <c r="H31" s="517"/>
      <c r="I31" s="518"/>
    </row>
    <row r="32" spans="1:9" ht="36">
      <c r="A32" s="117"/>
      <c r="B32" s="124"/>
      <c r="C32" s="513"/>
      <c r="D32" s="514"/>
      <c r="E32" s="112" t="s">
        <v>708</v>
      </c>
      <c r="F32" s="127"/>
      <c r="G32" s="128"/>
      <c r="H32" s="517"/>
      <c r="I32" s="518"/>
    </row>
    <row r="33" spans="1:9" ht="15.75">
      <c r="A33" s="117"/>
      <c r="B33" s="124"/>
      <c r="C33" s="513"/>
      <c r="D33" s="514"/>
      <c r="E33" s="112" t="s">
        <v>709</v>
      </c>
      <c r="F33" s="127"/>
      <c r="G33" s="128"/>
      <c r="H33" s="517"/>
      <c r="I33" s="518"/>
    </row>
    <row r="34" spans="1:9" s="9" customFormat="1" ht="10.5" customHeight="1">
      <c r="A34" s="117">
        <v>2120</v>
      </c>
      <c r="B34" s="105" t="s">
        <v>764</v>
      </c>
      <c r="C34" s="506">
        <v>2</v>
      </c>
      <c r="D34" s="507">
        <v>0</v>
      </c>
      <c r="E34" s="120" t="s">
        <v>963</v>
      </c>
      <c r="F34" s="129" t="s">
        <v>964</v>
      </c>
      <c r="G34" s="523">
        <f>H34+I34</f>
        <v>0</v>
      </c>
      <c r="H34" s="517">
        <f>H36+H39</f>
        <v>0</v>
      </c>
      <c r="I34" s="518">
        <f>I36+I39</f>
        <v>0</v>
      </c>
    </row>
    <row r="35" spans="1:9" ht="16.5" customHeight="1">
      <c r="A35" s="117"/>
      <c r="B35" s="105"/>
      <c r="C35" s="506"/>
      <c r="D35" s="507"/>
      <c r="E35" s="112" t="s">
        <v>639</v>
      </c>
      <c r="F35" s="121"/>
      <c r="G35" s="123"/>
      <c r="H35" s="511"/>
      <c r="I35" s="512"/>
    </row>
    <row r="36" spans="1:9" ht="28.5">
      <c r="A36" s="117">
        <v>2121</v>
      </c>
      <c r="B36" s="124" t="s">
        <v>764</v>
      </c>
      <c r="C36" s="513">
        <v>2</v>
      </c>
      <c r="D36" s="514">
        <v>1</v>
      </c>
      <c r="E36" s="130" t="s">
        <v>492</v>
      </c>
      <c r="F36" s="127" t="s">
        <v>965</v>
      </c>
      <c r="G36" s="523">
        <f>H36+I36</f>
        <v>0</v>
      </c>
      <c r="H36" s="517">
        <f>SUM(H38:H38)</f>
        <v>0</v>
      </c>
      <c r="I36" s="518">
        <f>SUM(I38:I38)</f>
        <v>0</v>
      </c>
    </row>
    <row r="37" spans="1:9" ht="36">
      <c r="A37" s="117"/>
      <c r="B37" s="124"/>
      <c r="C37" s="513"/>
      <c r="D37" s="514"/>
      <c r="E37" s="112" t="s">
        <v>708</v>
      </c>
      <c r="F37" s="127"/>
      <c r="G37" s="128"/>
      <c r="H37" s="517"/>
      <c r="I37" s="518"/>
    </row>
    <row r="38" spans="1:9" ht="15.75">
      <c r="A38" s="117"/>
      <c r="B38" s="124"/>
      <c r="C38" s="513"/>
      <c r="D38" s="514"/>
      <c r="E38" s="112" t="s">
        <v>709</v>
      </c>
      <c r="F38" s="127"/>
      <c r="G38" s="128"/>
      <c r="H38" s="517"/>
      <c r="I38" s="518"/>
    </row>
    <row r="39" spans="1:9" ht="28.5">
      <c r="A39" s="117">
        <v>2122</v>
      </c>
      <c r="B39" s="124" t="s">
        <v>764</v>
      </c>
      <c r="C39" s="513">
        <v>2</v>
      </c>
      <c r="D39" s="514">
        <v>2</v>
      </c>
      <c r="E39" s="112" t="s">
        <v>966</v>
      </c>
      <c r="F39" s="127" t="s">
        <v>967</v>
      </c>
      <c r="G39" s="523">
        <f>H39+I39</f>
        <v>0</v>
      </c>
      <c r="H39" s="517">
        <f>SUM(H41:H41)</f>
        <v>0</v>
      </c>
      <c r="I39" s="518">
        <f>SUM(I41:I41)</f>
        <v>0</v>
      </c>
    </row>
    <row r="40" spans="1:9" ht="36">
      <c r="A40" s="117"/>
      <c r="B40" s="124"/>
      <c r="C40" s="513"/>
      <c r="D40" s="514"/>
      <c r="E40" s="112" t="s">
        <v>708</v>
      </c>
      <c r="F40" s="127"/>
      <c r="G40" s="128"/>
      <c r="H40" s="517"/>
      <c r="I40" s="518"/>
    </row>
    <row r="41" spans="1:9" ht="15.75">
      <c r="A41" s="117"/>
      <c r="B41" s="124"/>
      <c r="C41" s="513"/>
      <c r="D41" s="514"/>
      <c r="E41" s="112" t="s">
        <v>709</v>
      </c>
      <c r="F41" s="127"/>
      <c r="G41" s="128"/>
      <c r="H41" s="517"/>
      <c r="I41" s="518"/>
    </row>
    <row r="42" spans="1:9" s="9" customFormat="1" ht="10.5" customHeight="1">
      <c r="A42" s="117">
        <v>2130</v>
      </c>
      <c r="B42" s="105" t="s">
        <v>764</v>
      </c>
      <c r="C42" s="506">
        <v>3</v>
      </c>
      <c r="D42" s="507">
        <v>0</v>
      </c>
      <c r="E42" s="120" t="s">
        <v>968</v>
      </c>
      <c r="F42" s="131" t="s">
        <v>969</v>
      </c>
      <c r="G42" s="524">
        <f>H42+I42</f>
        <v>0</v>
      </c>
      <c r="H42" s="525">
        <f>H44+H47+H50</f>
        <v>0</v>
      </c>
      <c r="I42" s="518">
        <f>I44+I47+I50</f>
        <v>0</v>
      </c>
    </row>
    <row r="43" spans="1:9" ht="15.75">
      <c r="A43" s="117"/>
      <c r="B43" s="105"/>
      <c r="C43" s="506"/>
      <c r="D43" s="507"/>
      <c r="E43" s="112" t="s">
        <v>639</v>
      </c>
      <c r="F43" s="121"/>
      <c r="G43" s="123"/>
      <c r="H43" s="511"/>
      <c r="I43" s="512"/>
    </row>
    <row r="44" spans="1:9" ht="24">
      <c r="A44" s="117">
        <v>2131</v>
      </c>
      <c r="B44" s="124" t="s">
        <v>764</v>
      </c>
      <c r="C44" s="513">
        <v>3</v>
      </c>
      <c r="D44" s="514">
        <v>1</v>
      </c>
      <c r="E44" s="112" t="s">
        <v>970</v>
      </c>
      <c r="F44" s="127" t="s">
        <v>971</v>
      </c>
      <c r="G44" s="523">
        <f>H44+I44</f>
        <v>0</v>
      </c>
      <c r="H44" s="517">
        <f>SUM(H46:H46)</f>
        <v>0</v>
      </c>
      <c r="I44" s="518">
        <f>SUM(I46:I46)</f>
        <v>0</v>
      </c>
    </row>
    <row r="45" spans="1:9" ht="36">
      <c r="A45" s="117"/>
      <c r="B45" s="124"/>
      <c r="C45" s="513"/>
      <c r="D45" s="514"/>
      <c r="E45" s="112" t="s">
        <v>708</v>
      </c>
      <c r="F45" s="127"/>
      <c r="G45" s="128"/>
      <c r="H45" s="517"/>
      <c r="I45" s="518"/>
    </row>
    <row r="46" spans="1:9" ht="14.25" customHeight="1">
      <c r="A46" s="117"/>
      <c r="B46" s="124"/>
      <c r="C46" s="513"/>
      <c r="D46" s="514"/>
      <c r="E46" s="112" t="s">
        <v>709</v>
      </c>
      <c r="F46" s="127"/>
      <c r="G46" s="128"/>
      <c r="H46" s="517"/>
      <c r="I46" s="518"/>
    </row>
    <row r="47" spans="1:9" ht="24">
      <c r="A47" s="117">
        <v>2132</v>
      </c>
      <c r="B47" s="124" t="s">
        <v>764</v>
      </c>
      <c r="C47" s="513">
        <v>3</v>
      </c>
      <c r="D47" s="514">
        <v>2</v>
      </c>
      <c r="E47" s="112" t="s">
        <v>972</v>
      </c>
      <c r="F47" s="127" t="s">
        <v>973</v>
      </c>
      <c r="G47" s="523">
        <f>H47+I47</f>
        <v>0</v>
      </c>
      <c r="H47" s="517">
        <f>SUM(H49:H49)</f>
        <v>0</v>
      </c>
      <c r="I47" s="518">
        <f>SUM(I49:I49)</f>
        <v>0</v>
      </c>
    </row>
    <row r="48" spans="1:9" ht="36">
      <c r="A48" s="117"/>
      <c r="B48" s="124"/>
      <c r="C48" s="513"/>
      <c r="D48" s="514"/>
      <c r="E48" s="112" t="s">
        <v>708</v>
      </c>
      <c r="F48" s="127"/>
      <c r="G48" s="128"/>
      <c r="H48" s="517"/>
      <c r="I48" s="518"/>
    </row>
    <row r="49" spans="1:9" ht="15.75">
      <c r="A49" s="117"/>
      <c r="B49" s="124"/>
      <c r="C49" s="513"/>
      <c r="D49" s="514"/>
      <c r="E49" s="112" t="s">
        <v>709</v>
      </c>
      <c r="F49" s="127"/>
      <c r="G49" s="128"/>
      <c r="H49" s="517"/>
      <c r="I49" s="518"/>
    </row>
    <row r="50" spans="1:9" ht="15.75">
      <c r="A50" s="117">
        <v>2133</v>
      </c>
      <c r="B50" s="124" t="s">
        <v>764</v>
      </c>
      <c r="C50" s="513">
        <v>3</v>
      </c>
      <c r="D50" s="514">
        <v>3</v>
      </c>
      <c r="E50" s="112" t="s">
        <v>974</v>
      </c>
      <c r="F50" s="127" t="s">
        <v>975</v>
      </c>
      <c r="G50" s="526">
        <f>H50+I50</f>
        <v>0</v>
      </c>
      <c r="H50" s="517">
        <f>SUM(H52:H53)</f>
        <v>0</v>
      </c>
      <c r="I50" s="518">
        <f>SUM(I52:I53)</f>
        <v>0</v>
      </c>
    </row>
    <row r="51" spans="1:9" ht="36">
      <c r="A51" s="117"/>
      <c r="B51" s="124"/>
      <c r="C51" s="513"/>
      <c r="D51" s="514"/>
      <c r="E51" s="112" t="s">
        <v>708</v>
      </c>
      <c r="F51" s="127"/>
      <c r="G51" s="128"/>
      <c r="H51" s="517"/>
      <c r="I51" s="518"/>
    </row>
    <row r="52" spans="1:9" ht="15.75">
      <c r="A52" s="117"/>
      <c r="B52" s="124"/>
      <c r="C52" s="513"/>
      <c r="D52" s="514"/>
      <c r="E52" s="201" t="s">
        <v>573</v>
      </c>
      <c r="F52" s="127"/>
      <c r="G52" s="519">
        <f>SUM(H52:I52)</f>
        <v>0</v>
      </c>
      <c r="H52" s="520"/>
      <c r="I52" s="518"/>
    </row>
    <row r="53" spans="1:9" ht="12.75" customHeight="1">
      <c r="A53" s="117"/>
      <c r="B53" s="124"/>
      <c r="C53" s="513"/>
      <c r="D53" s="514"/>
      <c r="E53" s="112" t="s">
        <v>709</v>
      </c>
      <c r="F53" s="127"/>
      <c r="G53" s="128"/>
      <c r="H53" s="517"/>
      <c r="I53" s="518"/>
    </row>
    <row r="54" spans="1:9" s="9" customFormat="1" ht="10.5" customHeight="1">
      <c r="A54" s="117">
        <v>2140</v>
      </c>
      <c r="B54" s="105" t="s">
        <v>764</v>
      </c>
      <c r="C54" s="506">
        <v>4</v>
      </c>
      <c r="D54" s="507">
        <v>0</v>
      </c>
      <c r="E54" s="120" t="s">
        <v>976</v>
      </c>
      <c r="F54" s="121" t="s">
        <v>977</v>
      </c>
      <c r="G54" s="523">
        <f>H54+I54</f>
        <v>0</v>
      </c>
      <c r="H54" s="517">
        <f>H56</f>
        <v>0</v>
      </c>
      <c r="I54" s="518">
        <f>I56</f>
        <v>0</v>
      </c>
    </row>
    <row r="55" spans="1:9" ht="15.75">
      <c r="A55" s="117"/>
      <c r="B55" s="105"/>
      <c r="C55" s="506"/>
      <c r="D55" s="507"/>
      <c r="E55" s="112" t="s">
        <v>639</v>
      </c>
      <c r="F55" s="121"/>
      <c r="G55" s="123"/>
      <c r="H55" s="511"/>
      <c r="I55" s="512"/>
    </row>
    <row r="56" spans="1:9" ht="15.75">
      <c r="A56" s="117">
        <v>2141</v>
      </c>
      <c r="B56" s="124" t="s">
        <v>764</v>
      </c>
      <c r="C56" s="513">
        <v>4</v>
      </c>
      <c r="D56" s="514">
        <v>1</v>
      </c>
      <c r="E56" s="112" t="s">
        <v>0</v>
      </c>
      <c r="F56" s="132" t="s">
        <v>1</v>
      </c>
      <c r="G56" s="523">
        <f>H56+I56</f>
        <v>0</v>
      </c>
      <c r="H56" s="517">
        <f>SUM(H58:H58)</f>
        <v>0</v>
      </c>
      <c r="I56" s="518">
        <f>SUM(I58:I58)</f>
        <v>0</v>
      </c>
    </row>
    <row r="57" spans="1:9" ht="36">
      <c r="A57" s="117"/>
      <c r="B57" s="124"/>
      <c r="C57" s="513"/>
      <c r="D57" s="514"/>
      <c r="E57" s="112" t="s">
        <v>708</v>
      </c>
      <c r="F57" s="127"/>
      <c r="G57" s="128"/>
      <c r="H57" s="517"/>
      <c r="I57" s="518"/>
    </row>
    <row r="58" spans="1:9" ht="15.75">
      <c r="A58" s="117"/>
      <c r="B58" s="124"/>
      <c r="C58" s="513"/>
      <c r="D58" s="514"/>
      <c r="E58" s="112" t="s">
        <v>709</v>
      </c>
      <c r="F58" s="127"/>
      <c r="G58" s="128"/>
      <c r="H58" s="517"/>
      <c r="I58" s="518"/>
    </row>
    <row r="59" spans="1:9" s="9" customFormat="1" ht="10.5" customHeight="1">
      <c r="A59" s="117">
        <v>2150</v>
      </c>
      <c r="B59" s="105" t="s">
        <v>764</v>
      </c>
      <c r="C59" s="506">
        <v>5</v>
      </c>
      <c r="D59" s="507">
        <v>0</v>
      </c>
      <c r="E59" s="120" t="s">
        <v>2</v>
      </c>
      <c r="F59" s="121" t="s">
        <v>3</v>
      </c>
      <c r="G59" s="523">
        <f>H59+I59</f>
        <v>0</v>
      </c>
      <c r="H59" s="517">
        <f>H61</f>
        <v>0</v>
      </c>
      <c r="I59" s="518">
        <f>I61</f>
        <v>0</v>
      </c>
    </row>
    <row r="60" spans="1:9" ht="15.75">
      <c r="A60" s="117"/>
      <c r="B60" s="105"/>
      <c r="C60" s="506"/>
      <c r="D60" s="507"/>
      <c r="E60" s="112" t="s">
        <v>639</v>
      </c>
      <c r="F60" s="121"/>
      <c r="G60" s="123"/>
      <c r="H60" s="511"/>
      <c r="I60" s="512"/>
    </row>
    <row r="61" spans="1:9" ht="24">
      <c r="A61" s="117">
        <v>2151</v>
      </c>
      <c r="B61" s="124" t="s">
        <v>764</v>
      </c>
      <c r="C61" s="513">
        <v>5</v>
      </c>
      <c r="D61" s="514">
        <v>1</v>
      </c>
      <c r="E61" s="112" t="s">
        <v>4</v>
      </c>
      <c r="F61" s="132" t="s">
        <v>5</v>
      </c>
      <c r="G61" s="523">
        <f>H61+I61</f>
        <v>0</v>
      </c>
      <c r="H61" s="517">
        <f>SUM(H63:H63)</f>
        <v>0</v>
      </c>
      <c r="I61" s="518">
        <f>SUM(I63:I63)</f>
        <v>0</v>
      </c>
    </row>
    <row r="62" spans="1:9" ht="36">
      <c r="A62" s="117"/>
      <c r="B62" s="124"/>
      <c r="C62" s="513"/>
      <c r="D62" s="514"/>
      <c r="E62" s="112" t="s">
        <v>708</v>
      </c>
      <c r="F62" s="127"/>
      <c r="G62" s="128"/>
      <c r="H62" s="517"/>
      <c r="I62" s="518"/>
    </row>
    <row r="63" spans="1:9" ht="15.75">
      <c r="A63" s="117"/>
      <c r="B63" s="124"/>
      <c r="C63" s="513"/>
      <c r="D63" s="514"/>
      <c r="E63" s="112" t="s">
        <v>709</v>
      </c>
      <c r="F63" s="127"/>
      <c r="G63" s="128"/>
      <c r="H63" s="517"/>
      <c r="I63" s="518"/>
    </row>
    <row r="64" spans="1:9" s="9" customFormat="1" ht="10.5" customHeight="1">
      <c r="A64" s="117">
        <v>2160</v>
      </c>
      <c r="B64" s="105" t="s">
        <v>764</v>
      </c>
      <c r="C64" s="506">
        <v>6</v>
      </c>
      <c r="D64" s="507">
        <v>0</v>
      </c>
      <c r="E64" s="120" t="s">
        <v>6</v>
      </c>
      <c r="F64" s="121" t="s">
        <v>7</v>
      </c>
      <c r="G64" s="524">
        <f>H64+I64</f>
        <v>880</v>
      </c>
      <c r="H64" s="527">
        <f>H66</f>
        <v>880</v>
      </c>
      <c r="I64" s="528">
        <f>I66</f>
        <v>0</v>
      </c>
    </row>
    <row r="65" spans="1:9" ht="15.75">
      <c r="A65" s="117"/>
      <c r="B65" s="105"/>
      <c r="C65" s="506"/>
      <c r="D65" s="507"/>
      <c r="E65" s="112" t="s">
        <v>639</v>
      </c>
      <c r="F65" s="121"/>
      <c r="G65" s="123"/>
      <c r="H65" s="511"/>
      <c r="I65" s="512"/>
    </row>
    <row r="66" spans="1:9" ht="24">
      <c r="A66" s="117">
        <v>2161</v>
      </c>
      <c r="B66" s="124" t="s">
        <v>764</v>
      </c>
      <c r="C66" s="513">
        <v>6</v>
      </c>
      <c r="D66" s="514">
        <v>1</v>
      </c>
      <c r="E66" s="112" t="s">
        <v>8</v>
      </c>
      <c r="F66" s="127" t="s">
        <v>9</v>
      </c>
      <c r="G66" s="526">
        <f>H66+I66</f>
        <v>880</v>
      </c>
      <c r="H66" s="517">
        <f>SUM(H68:H72)</f>
        <v>880</v>
      </c>
      <c r="I66" s="518">
        <f>SUM(I69:I72)</f>
        <v>0</v>
      </c>
    </row>
    <row r="67" spans="1:9" ht="36">
      <c r="A67" s="117"/>
      <c r="B67" s="124"/>
      <c r="C67" s="513"/>
      <c r="D67" s="514"/>
      <c r="E67" s="112" t="s">
        <v>708</v>
      </c>
      <c r="F67" s="127"/>
      <c r="G67" s="128"/>
      <c r="H67" s="517"/>
      <c r="I67" s="518"/>
    </row>
    <row r="68" spans="1:9" ht="15.75">
      <c r="A68" s="117"/>
      <c r="B68" s="124"/>
      <c r="C68" s="513"/>
      <c r="D68" s="514"/>
      <c r="E68" s="216" t="s">
        <v>312</v>
      </c>
      <c r="F68" s="127"/>
      <c r="G68" s="128">
        <f>SUM(H68,I68)</f>
        <v>50</v>
      </c>
      <c r="H68" s="529">
        <v>50</v>
      </c>
      <c r="I68" s="518"/>
    </row>
    <row r="69" spans="1:9" ht="15.75">
      <c r="A69" s="117"/>
      <c r="B69" s="124"/>
      <c r="C69" s="513"/>
      <c r="D69" s="514"/>
      <c r="E69" s="201" t="s">
        <v>580</v>
      </c>
      <c r="F69" s="127"/>
      <c r="G69" s="519">
        <f>SUM(H69:I69)</f>
        <v>200</v>
      </c>
      <c r="H69" s="530">
        <v>200</v>
      </c>
      <c r="I69" s="531"/>
    </row>
    <row r="70" spans="1:9" ht="15.75">
      <c r="A70" s="117"/>
      <c r="B70" s="124"/>
      <c r="C70" s="513"/>
      <c r="D70" s="514"/>
      <c r="E70" s="201" t="s">
        <v>287</v>
      </c>
      <c r="F70" s="127"/>
      <c r="G70" s="519">
        <f>SUM(H70:I70)</f>
        <v>300</v>
      </c>
      <c r="H70" s="530">
        <v>300</v>
      </c>
      <c r="I70" s="531"/>
    </row>
    <row r="71" spans="1:9" ht="24">
      <c r="A71" s="117"/>
      <c r="B71" s="124"/>
      <c r="C71" s="513"/>
      <c r="D71" s="514"/>
      <c r="E71" s="224" t="s">
        <v>866</v>
      </c>
      <c r="F71" s="127"/>
      <c r="G71" s="519">
        <f>SUM(H71:I71)</f>
        <v>300</v>
      </c>
      <c r="H71" s="530">
        <v>300</v>
      </c>
      <c r="I71" s="531"/>
    </row>
    <row r="72" spans="1:9" ht="13.5" customHeight="1">
      <c r="A72" s="117"/>
      <c r="B72" s="124"/>
      <c r="C72" s="513"/>
      <c r="D72" s="514"/>
      <c r="E72" s="288" t="s">
        <v>870</v>
      </c>
      <c r="F72" s="127"/>
      <c r="G72" s="519">
        <f>SUM(H72:I72)</f>
        <v>30</v>
      </c>
      <c r="H72" s="530">
        <v>30</v>
      </c>
      <c r="I72" s="531"/>
    </row>
    <row r="73" spans="1:9" s="9" customFormat="1" ht="15.75" customHeight="1">
      <c r="A73" s="117">
        <v>2170</v>
      </c>
      <c r="B73" s="105" t="s">
        <v>764</v>
      </c>
      <c r="C73" s="506">
        <v>7</v>
      </c>
      <c r="D73" s="507">
        <v>0</v>
      </c>
      <c r="E73" s="120" t="s">
        <v>813</v>
      </c>
      <c r="F73" s="127"/>
      <c r="G73" s="523">
        <f>H73+I73</f>
        <v>0</v>
      </c>
      <c r="H73" s="517">
        <f>H75</f>
        <v>0</v>
      </c>
      <c r="I73" s="518">
        <f>I75</f>
        <v>0</v>
      </c>
    </row>
    <row r="74" spans="1:9" ht="15.75">
      <c r="A74" s="117"/>
      <c r="B74" s="105"/>
      <c r="C74" s="506"/>
      <c r="D74" s="507"/>
      <c r="E74" s="112" t="s">
        <v>639</v>
      </c>
      <c r="F74" s="121"/>
      <c r="G74" s="123"/>
      <c r="H74" s="511"/>
      <c r="I74" s="512"/>
    </row>
    <row r="75" spans="1:9" ht="15.75">
      <c r="A75" s="117">
        <v>2171</v>
      </c>
      <c r="B75" s="124" t="s">
        <v>764</v>
      </c>
      <c r="C75" s="513">
        <v>7</v>
      </c>
      <c r="D75" s="514">
        <v>1</v>
      </c>
      <c r="E75" s="112" t="s">
        <v>813</v>
      </c>
      <c r="F75" s="127"/>
      <c r="G75" s="523">
        <f>H75+I75</f>
        <v>0</v>
      </c>
      <c r="H75" s="517">
        <f>SUM(H77:H77)</f>
        <v>0</v>
      </c>
      <c r="I75" s="518">
        <f>SUM(I77:I77)</f>
        <v>0</v>
      </c>
    </row>
    <row r="76" spans="1:9" ht="36">
      <c r="A76" s="117"/>
      <c r="B76" s="124"/>
      <c r="C76" s="513"/>
      <c r="D76" s="514"/>
      <c r="E76" s="112" t="s">
        <v>708</v>
      </c>
      <c r="F76" s="127"/>
      <c r="G76" s="128"/>
      <c r="H76" s="517"/>
      <c r="I76" s="518"/>
    </row>
    <row r="77" spans="1:9" ht="29.25" customHeight="1">
      <c r="A77" s="117"/>
      <c r="B77" s="124"/>
      <c r="C77" s="513"/>
      <c r="D77" s="514"/>
      <c r="E77" s="112" t="s">
        <v>709</v>
      </c>
      <c r="F77" s="127"/>
      <c r="G77" s="128"/>
      <c r="H77" s="517"/>
      <c r="I77" s="518"/>
    </row>
    <row r="78" spans="1:9" s="9" customFormat="1" ht="10.5" customHeight="1">
      <c r="A78" s="117">
        <v>2180</v>
      </c>
      <c r="B78" s="105" t="s">
        <v>764</v>
      </c>
      <c r="C78" s="506">
        <v>8</v>
      </c>
      <c r="D78" s="507">
        <v>0</v>
      </c>
      <c r="E78" s="120" t="s">
        <v>11</v>
      </c>
      <c r="F78" s="121" t="s">
        <v>12</v>
      </c>
      <c r="G78" s="523">
        <f>H78+I78</f>
        <v>0</v>
      </c>
      <c r="H78" s="517">
        <f>H80+H84</f>
        <v>0</v>
      </c>
      <c r="I78" s="518">
        <f>I80+I84</f>
        <v>0</v>
      </c>
    </row>
    <row r="79" spans="1:9" ht="15.75">
      <c r="A79" s="117"/>
      <c r="B79" s="105"/>
      <c r="C79" s="506"/>
      <c r="D79" s="507"/>
      <c r="E79" s="112" t="s">
        <v>639</v>
      </c>
      <c r="F79" s="121"/>
      <c r="G79" s="123"/>
      <c r="H79" s="511"/>
      <c r="I79" s="512"/>
    </row>
    <row r="80" spans="1:9" ht="28.5">
      <c r="A80" s="117">
        <v>2181</v>
      </c>
      <c r="B80" s="124" t="s">
        <v>764</v>
      </c>
      <c r="C80" s="513">
        <v>8</v>
      </c>
      <c r="D80" s="514">
        <v>1</v>
      </c>
      <c r="E80" s="112" t="s">
        <v>11</v>
      </c>
      <c r="F80" s="132" t="s">
        <v>13</v>
      </c>
      <c r="G80" s="128"/>
      <c r="H80" s="517"/>
      <c r="I80" s="518"/>
    </row>
    <row r="81" spans="1:9" ht="15.75">
      <c r="A81" s="117"/>
      <c r="B81" s="124"/>
      <c r="C81" s="513"/>
      <c r="D81" s="514"/>
      <c r="E81" s="133" t="s">
        <v>639</v>
      </c>
      <c r="F81" s="132"/>
      <c r="G81" s="128"/>
      <c r="H81" s="517"/>
      <c r="I81" s="518"/>
    </row>
    <row r="82" spans="1:9" ht="15.75">
      <c r="A82" s="117">
        <v>2182</v>
      </c>
      <c r="B82" s="124" t="s">
        <v>764</v>
      </c>
      <c r="C82" s="513">
        <v>8</v>
      </c>
      <c r="D82" s="514">
        <v>1</v>
      </c>
      <c r="E82" s="133" t="s">
        <v>647</v>
      </c>
      <c r="F82" s="132"/>
      <c r="G82" s="128"/>
      <c r="H82" s="517"/>
      <c r="I82" s="518"/>
    </row>
    <row r="83" spans="1:9" ht="15.75">
      <c r="A83" s="117">
        <v>2183</v>
      </c>
      <c r="B83" s="124" t="s">
        <v>764</v>
      </c>
      <c r="C83" s="513">
        <v>8</v>
      </c>
      <c r="D83" s="514">
        <v>1</v>
      </c>
      <c r="E83" s="133" t="s">
        <v>648</v>
      </c>
      <c r="F83" s="132"/>
      <c r="G83" s="128"/>
      <c r="H83" s="517"/>
      <c r="I83" s="518"/>
    </row>
    <row r="84" spans="1:9" ht="24">
      <c r="A84" s="117">
        <v>2184</v>
      </c>
      <c r="B84" s="124" t="s">
        <v>764</v>
      </c>
      <c r="C84" s="513">
        <v>8</v>
      </c>
      <c r="D84" s="514">
        <v>1</v>
      </c>
      <c r="E84" s="133" t="s">
        <v>653</v>
      </c>
      <c r="F84" s="132"/>
      <c r="G84" s="523">
        <f>H84+I84</f>
        <v>0</v>
      </c>
      <c r="H84" s="517">
        <f>SUM(H86:H86)</f>
        <v>0</v>
      </c>
      <c r="I84" s="518">
        <f>SUM(I86:I86)</f>
        <v>0</v>
      </c>
    </row>
    <row r="85" spans="1:9" ht="36">
      <c r="A85" s="117"/>
      <c r="B85" s="124"/>
      <c r="C85" s="513"/>
      <c r="D85" s="514"/>
      <c r="E85" s="112" t="s">
        <v>708</v>
      </c>
      <c r="F85" s="127"/>
      <c r="G85" s="128"/>
      <c r="H85" s="517"/>
      <c r="I85" s="518"/>
    </row>
    <row r="86" spans="1:9" ht="15.75">
      <c r="A86" s="117"/>
      <c r="B86" s="124"/>
      <c r="C86" s="513"/>
      <c r="D86" s="514"/>
      <c r="E86" s="112" t="s">
        <v>709</v>
      </c>
      <c r="F86" s="127"/>
      <c r="G86" s="128"/>
      <c r="H86" s="517"/>
      <c r="I86" s="518"/>
    </row>
    <row r="87" spans="1:9" s="8" customFormat="1" ht="40.5" customHeight="1">
      <c r="A87" s="117">
        <v>2185</v>
      </c>
      <c r="B87" s="124" t="s">
        <v>773</v>
      </c>
      <c r="C87" s="513">
        <v>8</v>
      </c>
      <c r="D87" s="514">
        <v>1</v>
      </c>
      <c r="E87" s="133"/>
      <c r="F87" s="132"/>
      <c r="G87" s="128"/>
      <c r="H87" s="517"/>
      <c r="I87" s="518"/>
    </row>
    <row r="88" spans="1:9" ht="11.25" customHeight="1">
      <c r="A88" s="134">
        <v>2200</v>
      </c>
      <c r="B88" s="105" t="s">
        <v>765</v>
      </c>
      <c r="C88" s="506">
        <v>0</v>
      </c>
      <c r="D88" s="507">
        <v>0</v>
      </c>
      <c r="E88" s="108" t="s">
        <v>293</v>
      </c>
      <c r="F88" s="135" t="s">
        <v>14</v>
      </c>
      <c r="G88" s="523">
        <f>H88+I88</f>
        <v>0</v>
      </c>
      <c r="H88" s="532">
        <f>SUM(H90,H95,H100,H105,H109)</f>
        <v>0</v>
      </c>
      <c r="I88" s="533">
        <f>SUM(I90,I95,I100,I105,I109)</f>
        <v>0</v>
      </c>
    </row>
    <row r="89" spans="1:9" ht="15.75">
      <c r="A89" s="111"/>
      <c r="B89" s="105"/>
      <c r="C89" s="498"/>
      <c r="D89" s="499"/>
      <c r="E89" s="112" t="s">
        <v>638</v>
      </c>
      <c r="F89" s="113"/>
      <c r="G89" s="128"/>
      <c r="H89" s="534"/>
      <c r="I89" s="535"/>
    </row>
    <row r="90" spans="1:9" s="9" customFormat="1" ht="10.5" customHeight="1">
      <c r="A90" s="117">
        <v>2210</v>
      </c>
      <c r="B90" s="105" t="s">
        <v>765</v>
      </c>
      <c r="C90" s="513">
        <v>1</v>
      </c>
      <c r="D90" s="514">
        <v>0</v>
      </c>
      <c r="E90" s="120" t="s">
        <v>15</v>
      </c>
      <c r="F90" s="137" t="s">
        <v>16</v>
      </c>
      <c r="G90" s="523">
        <f>H90+I90</f>
        <v>0</v>
      </c>
      <c r="H90" s="517">
        <f>H92</f>
        <v>0</v>
      </c>
      <c r="I90" s="518">
        <f>I92</f>
        <v>0</v>
      </c>
    </row>
    <row r="91" spans="1:9" ht="15.75">
      <c r="A91" s="117"/>
      <c r="B91" s="105"/>
      <c r="C91" s="506"/>
      <c r="D91" s="507"/>
      <c r="E91" s="112" t="s">
        <v>639</v>
      </c>
      <c r="F91" s="121"/>
      <c r="G91" s="123"/>
      <c r="H91" s="511"/>
      <c r="I91" s="512"/>
    </row>
    <row r="92" spans="1:9" ht="15.75">
      <c r="A92" s="117">
        <v>2211</v>
      </c>
      <c r="B92" s="124" t="s">
        <v>765</v>
      </c>
      <c r="C92" s="513">
        <v>1</v>
      </c>
      <c r="D92" s="514">
        <v>1</v>
      </c>
      <c r="E92" s="112" t="s">
        <v>17</v>
      </c>
      <c r="F92" s="132" t="s">
        <v>18</v>
      </c>
      <c r="G92" s="523">
        <f>H92+I92</f>
        <v>0</v>
      </c>
      <c r="H92" s="517">
        <f>SUM(H94:H94)</f>
        <v>0</v>
      </c>
      <c r="I92" s="518">
        <f>SUM(I94:I94)</f>
        <v>0</v>
      </c>
    </row>
    <row r="93" spans="1:9" ht="36">
      <c r="A93" s="117"/>
      <c r="B93" s="124"/>
      <c r="C93" s="513"/>
      <c r="D93" s="514"/>
      <c r="E93" s="112" t="s">
        <v>708</v>
      </c>
      <c r="F93" s="127"/>
      <c r="G93" s="128"/>
      <c r="H93" s="517"/>
      <c r="I93" s="518"/>
    </row>
    <row r="94" spans="1:9" ht="15.75">
      <c r="A94" s="117"/>
      <c r="B94" s="124"/>
      <c r="C94" s="513"/>
      <c r="D94" s="514"/>
      <c r="E94" s="112" t="s">
        <v>709</v>
      </c>
      <c r="F94" s="127"/>
      <c r="G94" s="128"/>
      <c r="H94" s="517"/>
      <c r="I94" s="518"/>
    </row>
    <row r="95" spans="1:9" s="9" customFormat="1" ht="10.5" customHeight="1">
      <c r="A95" s="117">
        <v>2220</v>
      </c>
      <c r="B95" s="105" t="s">
        <v>765</v>
      </c>
      <c r="C95" s="506">
        <v>2</v>
      </c>
      <c r="D95" s="507">
        <v>0</v>
      </c>
      <c r="E95" s="120" t="s">
        <v>19</v>
      </c>
      <c r="F95" s="137" t="s">
        <v>20</v>
      </c>
      <c r="G95" s="523">
        <f>H95+I95</f>
        <v>0</v>
      </c>
      <c r="H95" s="517">
        <f>H97</f>
        <v>0</v>
      </c>
      <c r="I95" s="518">
        <f>I97</f>
        <v>0</v>
      </c>
    </row>
    <row r="96" spans="1:9" ht="15.75">
      <c r="A96" s="117"/>
      <c r="B96" s="105"/>
      <c r="C96" s="506"/>
      <c r="D96" s="507"/>
      <c r="E96" s="112" t="s">
        <v>639</v>
      </c>
      <c r="F96" s="121"/>
      <c r="G96" s="123"/>
      <c r="H96" s="511"/>
      <c r="I96" s="512"/>
    </row>
    <row r="97" spans="1:9" ht="15.75">
      <c r="A97" s="117">
        <v>2221</v>
      </c>
      <c r="B97" s="124" t="s">
        <v>765</v>
      </c>
      <c r="C97" s="513">
        <v>2</v>
      </c>
      <c r="D97" s="514">
        <v>1</v>
      </c>
      <c r="E97" s="112" t="s">
        <v>21</v>
      </c>
      <c r="F97" s="132" t="s">
        <v>22</v>
      </c>
      <c r="G97" s="523">
        <f>H97+I97</f>
        <v>0</v>
      </c>
      <c r="H97" s="517">
        <f>SUM(H99:H99)</f>
        <v>0</v>
      </c>
      <c r="I97" s="518">
        <f>SUM(I99:I99)</f>
        <v>0</v>
      </c>
    </row>
    <row r="98" spans="1:9" ht="36">
      <c r="A98" s="117"/>
      <c r="B98" s="124"/>
      <c r="C98" s="513"/>
      <c r="D98" s="514"/>
      <c r="E98" s="112" t="s">
        <v>708</v>
      </c>
      <c r="F98" s="127"/>
      <c r="G98" s="128"/>
      <c r="H98" s="517"/>
      <c r="I98" s="518"/>
    </row>
    <row r="99" spans="1:9" ht="15.75">
      <c r="A99" s="117"/>
      <c r="B99" s="124"/>
      <c r="C99" s="513"/>
      <c r="D99" s="514"/>
      <c r="E99" s="112" t="s">
        <v>709</v>
      </c>
      <c r="F99" s="127"/>
      <c r="G99" s="128"/>
      <c r="H99" s="517"/>
      <c r="I99" s="518"/>
    </row>
    <row r="100" spans="1:9" s="9" customFormat="1" ht="10.5" customHeight="1">
      <c r="A100" s="117">
        <v>2230</v>
      </c>
      <c r="B100" s="105" t="s">
        <v>765</v>
      </c>
      <c r="C100" s="513">
        <v>3</v>
      </c>
      <c r="D100" s="514">
        <v>0</v>
      </c>
      <c r="E100" s="120" t="s">
        <v>23</v>
      </c>
      <c r="F100" s="137" t="s">
        <v>24</v>
      </c>
      <c r="G100" s="523">
        <f>H100+I100</f>
        <v>0</v>
      </c>
      <c r="H100" s="517">
        <f>H102</f>
        <v>0</v>
      </c>
      <c r="I100" s="518">
        <f>I102</f>
        <v>0</v>
      </c>
    </row>
    <row r="101" spans="1:9" ht="15.75">
      <c r="A101" s="117"/>
      <c r="B101" s="105"/>
      <c r="C101" s="506"/>
      <c r="D101" s="507"/>
      <c r="E101" s="112" t="s">
        <v>639</v>
      </c>
      <c r="F101" s="121"/>
      <c r="G101" s="123"/>
      <c r="H101" s="511"/>
      <c r="I101" s="512"/>
    </row>
    <row r="102" spans="1:9" ht="15.75">
      <c r="A102" s="117">
        <v>2231</v>
      </c>
      <c r="B102" s="124" t="s">
        <v>765</v>
      </c>
      <c r="C102" s="513">
        <v>3</v>
      </c>
      <c r="D102" s="514">
        <v>1</v>
      </c>
      <c r="E102" s="112" t="s">
        <v>25</v>
      </c>
      <c r="F102" s="132" t="s">
        <v>26</v>
      </c>
      <c r="G102" s="523">
        <f>H102+I102</f>
        <v>0</v>
      </c>
      <c r="H102" s="517">
        <f>SUM(H104:H104)</f>
        <v>0</v>
      </c>
      <c r="I102" s="518">
        <f>SUM(I104:I104)</f>
        <v>0</v>
      </c>
    </row>
    <row r="103" spans="1:9" ht="36">
      <c r="A103" s="117"/>
      <c r="B103" s="124"/>
      <c r="C103" s="513"/>
      <c r="D103" s="514"/>
      <c r="E103" s="112" t="s">
        <v>708</v>
      </c>
      <c r="F103" s="127"/>
      <c r="G103" s="128"/>
      <c r="H103" s="517"/>
      <c r="I103" s="518"/>
    </row>
    <row r="104" spans="1:9" ht="15.75">
      <c r="A104" s="117"/>
      <c r="B104" s="124"/>
      <c r="C104" s="513"/>
      <c r="D104" s="514"/>
      <c r="E104" s="112" t="s">
        <v>709</v>
      </c>
      <c r="F104" s="127"/>
      <c r="G104" s="128"/>
      <c r="H104" s="517"/>
      <c r="I104" s="518"/>
    </row>
    <row r="105" spans="1:9" s="9" customFormat="1" ht="10.5" customHeight="1">
      <c r="A105" s="117">
        <v>2240</v>
      </c>
      <c r="B105" s="105" t="s">
        <v>765</v>
      </c>
      <c r="C105" s="506">
        <v>4</v>
      </c>
      <c r="D105" s="507">
        <v>0</v>
      </c>
      <c r="E105" s="120" t="s">
        <v>27</v>
      </c>
      <c r="F105" s="121" t="s">
        <v>28</v>
      </c>
      <c r="G105" s="523">
        <f>H105+I105</f>
        <v>0</v>
      </c>
      <c r="H105" s="517">
        <f>H107</f>
        <v>0</v>
      </c>
      <c r="I105" s="518">
        <f>I107</f>
        <v>0</v>
      </c>
    </row>
    <row r="106" spans="1:9" ht="15.75">
      <c r="A106" s="117"/>
      <c r="B106" s="105"/>
      <c r="C106" s="506"/>
      <c r="D106" s="507"/>
      <c r="E106" s="112" t="s">
        <v>639</v>
      </c>
      <c r="F106" s="121"/>
      <c r="G106" s="123"/>
      <c r="H106" s="511"/>
      <c r="I106" s="512"/>
    </row>
    <row r="107" spans="1:9" s="9" customFormat="1" ht="10.5" customHeight="1">
      <c r="A107" s="117">
        <v>2241</v>
      </c>
      <c r="B107" s="124" t="s">
        <v>765</v>
      </c>
      <c r="C107" s="513">
        <v>4</v>
      </c>
      <c r="D107" s="514">
        <v>1</v>
      </c>
      <c r="E107" s="112" t="s">
        <v>27</v>
      </c>
      <c r="F107" s="132" t="s">
        <v>28</v>
      </c>
      <c r="G107" s="128"/>
      <c r="H107" s="517"/>
      <c r="I107" s="518"/>
    </row>
    <row r="108" spans="1:9" ht="15.75">
      <c r="A108" s="117"/>
      <c r="B108" s="105"/>
      <c r="C108" s="506"/>
      <c r="D108" s="507"/>
      <c r="E108" s="112" t="s">
        <v>639</v>
      </c>
      <c r="F108" s="121"/>
      <c r="G108" s="123"/>
      <c r="H108" s="511"/>
      <c r="I108" s="512"/>
    </row>
    <row r="109" spans="1:9" s="9" customFormat="1" ht="10.5" customHeight="1">
      <c r="A109" s="117">
        <v>2250</v>
      </c>
      <c r="B109" s="105" t="s">
        <v>765</v>
      </c>
      <c r="C109" s="506">
        <v>5</v>
      </c>
      <c r="D109" s="507">
        <v>0</v>
      </c>
      <c r="E109" s="120" t="s">
        <v>41</v>
      </c>
      <c r="F109" s="121" t="s">
        <v>42</v>
      </c>
      <c r="G109" s="523">
        <f>H109+I109</f>
        <v>0</v>
      </c>
      <c r="H109" s="517">
        <f>H111</f>
        <v>0</v>
      </c>
      <c r="I109" s="518">
        <f>I111</f>
        <v>0</v>
      </c>
    </row>
    <row r="110" spans="1:9" ht="15.75">
      <c r="A110" s="117"/>
      <c r="B110" s="105"/>
      <c r="C110" s="506"/>
      <c r="D110" s="507"/>
      <c r="E110" s="112" t="s">
        <v>639</v>
      </c>
      <c r="F110" s="121"/>
      <c r="G110" s="123"/>
      <c r="H110" s="511"/>
      <c r="I110" s="512"/>
    </row>
    <row r="111" spans="1:9" ht="15.75">
      <c r="A111" s="117">
        <v>2251</v>
      </c>
      <c r="B111" s="124" t="s">
        <v>765</v>
      </c>
      <c r="C111" s="513">
        <v>5</v>
      </c>
      <c r="D111" s="514">
        <v>1</v>
      </c>
      <c r="E111" s="112" t="s">
        <v>41</v>
      </c>
      <c r="F111" s="132" t="s">
        <v>43</v>
      </c>
      <c r="G111" s="523">
        <f>H111+I111</f>
        <v>0</v>
      </c>
      <c r="H111" s="517">
        <f>SUM(H113:H113)</f>
        <v>0</v>
      </c>
      <c r="I111" s="518">
        <f>SUM(I113:I113)</f>
        <v>0</v>
      </c>
    </row>
    <row r="112" spans="1:9" ht="36">
      <c r="A112" s="117"/>
      <c r="B112" s="124"/>
      <c r="C112" s="513"/>
      <c r="D112" s="514"/>
      <c r="E112" s="112" t="s">
        <v>708</v>
      </c>
      <c r="F112" s="127"/>
      <c r="G112" s="128"/>
      <c r="H112" s="517"/>
      <c r="I112" s="518"/>
    </row>
    <row r="113" spans="1:9" s="8" customFormat="1" ht="58.5" customHeight="1">
      <c r="A113" s="117"/>
      <c r="B113" s="124"/>
      <c r="C113" s="513"/>
      <c r="D113" s="514"/>
      <c r="E113" s="112" t="s">
        <v>709</v>
      </c>
      <c r="F113" s="127"/>
      <c r="G113" s="128"/>
      <c r="H113" s="517"/>
      <c r="I113" s="518"/>
    </row>
    <row r="114" spans="1:9" ht="11.25" customHeight="1">
      <c r="A114" s="134">
        <v>2300</v>
      </c>
      <c r="B114" s="138" t="s">
        <v>766</v>
      </c>
      <c r="C114" s="506">
        <v>0</v>
      </c>
      <c r="D114" s="507">
        <v>0</v>
      </c>
      <c r="E114" s="139" t="s">
        <v>294</v>
      </c>
      <c r="F114" s="135" t="s">
        <v>44</v>
      </c>
      <c r="G114" s="523">
        <f>H114+I114</f>
        <v>0</v>
      </c>
      <c r="H114" s="532">
        <f>SUM(H116,H127,H132,H140,H145,H150,H155)</f>
        <v>0</v>
      </c>
      <c r="I114" s="533">
        <f>SUM(I116,I127,I132,I140,I145,I150,I155)</f>
        <v>0</v>
      </c>
    </row>
    <row r="115" spans="1:9" ht="15.75">
      <c r="A115" s="111"/>
      <c r="B115" s="105"/>
      <c r="C115" s="498"/>
      <c r="D115" s="499"/>
      <c r="E115" s="112" t="s">
        <v>638</v>
      </c>
      <c r="F115" s="113"/>
      <c r="G115" s="128"/>
      <c r="H115" s="534"/>
      <c r="I115" s="535"/>
    </row>
    <row r="116" spans="1:9" s="9" customFormat="1" ht="10.5" customHeight="1">
      <c r="A116" s="117">
        <v>2310</v>
      </c>
      <c r="B116" s="138" t="s">
        <v>766</v>
      </c>
      <c r="C116" s="506">
        <v>1</v>
      </c>
      <c r="D116" s="507">
        <v>0</v>
      </c>
      <c r="E116" s="120" t="s">
        <v>543</v>
      </c>
      <c r="F116" s="121" t="s">
        <v>46</v>
      </c>
      <c r="G116" s="523">
        <f>H116+I116</f>
        <v>0</v>
      </c>
      <c r="H116" s="517">
        <f>SUM(H118,H121,H124)</f>
        <v>0</v>
      </c>
      <c r="I116" s="518">
        <f>SUM(I118,I121,I124)</f>
        <v>0</v>
      </c>
    </row>
    <row r="117" spans="1:9" ht="15.75">
      <c r="A117" s="117"/>
      <c r="B117" s="105"/>
      <c r="C117" s="506"/>
      <c r="D117" s="507"/>
      <c r="E117" s="112" t="s">
        <v>639</v>
      </c>
      <c r="F117" s="121"/>
      <c r="G117" s="123"/>
      <c r="H117" s="511"/>
      <c r="I117" s="512"/>
    </row>
    <row r="118" spans="1:9" ht="15.75">
      <c r="A118" s="117">
        <v>2311</v>
      </c>
      <c r="B118" s="140" t="s">
        <v>766</v>
      </c>
      <c r="C118" s="513">
        <v>1</v>
      </c>
      <c r="D118" s="514">
        <v>1</v>
      </c>
      <c r="E118" s="112" t="s">
        <v>45</v>
      </c>
      <c r="F118" s="132" t="s">
        <v>47</v>
      </c>
      <c r="G118" s="523">
        <f>H118+I118</f>
        <v>0</v>
      </c>
      <c r="H118" s="517">
        <f>SUM(H120:H120)</f>
        <v>0</v>
      </c>
      <c r="I118" s="518">
        <f>SUM(I120:I120)</f>
        <v>0</v>
      </c>
    </row>
    <row r="119" spans="1:9" ht="36">
      <c r="A119" s="117"/>
      <c r="B119" s="124"/>
      <c r="C119" s="513"/>
      <c r="D119" s="514"/>
      <c r="E119" s="112" t="s">
        <v>708</v>
      </c>
      <c r="F119" s="127"/>
      <c r="G119" s="128"/>
      <c r="H119" s="517"/>
      <c r="I119" s="518"/>
    </row>
    <row r="120" spans="1:9" ht="15.75">
      <c r="A120" s="117"/>
      <c r="B120" s="124"/>
      <c r="C120" s="513"/>
      <c r="D120" s="514"/>
      <c r="E120" s="112" t="s">
        <v>709</v>
      </c>
      <c r="F120" s="127"/>
      <c r="G120" s="128"/>
      <c r="H120" s="517"/>
      <c r="I120" s="518"/>
    </row>
    <row r="121" spans="1:9" ht="15.75">
      <c r="A121" s="117">
        <v>2312</v>
      </c>
      <c r="B121" s="140" t="s">
        <v>766</v>
      </c>
      <c r="C121" s="513">
        <v>1</v>
      </c>
      <c r="D121" s="514">
        <v>2</v>
      </c>
      <c r="E121" s="112" t="s">
        <v>544</v>
      </c>
      <c r="F121" s="132"/>
      <c r="G121" s="523">
        <f>H121+I121</f>
        <v>0</v>
      </c>
      <c r="H121" s="517">
        <f>SUM(H123:H123)</f>
        <v>0</v>
      </c>
      <c r="I121" s="518">
        <f>SUM(I123:I123)</f>
        <v>0</v>
      </c>
    </row>
    <row r="122" spans="1:9" ht="36">
      <c r="A122" s="117"/>
      <c r="B122" s="124"/>
      <c r="C122" s="513"/>
      <c r="D122" s="514"/>
      <c r="E122" s="112" t="s">
        <v>708</v>
      </c>
      <c r="F122" s="127"/>
      <c r="G122" s="128"/>
      <c r="H122" s="517"/>
      <c r="I122" s="518"/>
    </row>
    <row r="123" spans="1:9" ht="15.75">
      <c r="A123" s="117"/>
      <c r="B123" s="124"/>
      <c r="C123" s="513"/>
      <c r="D123" s="514"/>
      <c r="E123" s="112" t="s">
        <v>709</v>
      </c>
      <c r="F123" s="127"/>
      <c r="G123" s="128"/>
      <c r="H123" s="517"/>
      <c r="I123" s="518"/>
    </row>
    <row r="124" spans="1:9" ht="15.75">
      <c r="A124" s="117">
        <v>2313</v>
      </c>
      <c r="B124" s="140" t="s">
        <v>766</v>
      </c>
      <c r="C124" s="513">
        <v>1</v>
      </c>
      <c r="D124" s="514">
        <v>3</v>
      </c>
      <c r="E124" s="112" t="s">
        <v>545</v>
      </c>
      <c r="F124" s="132"/>
      <c r="G124" s="523">
        <f>H124+I124</f>
        <v>0</v>
      </c>
      <c r="H124" s="517">
        <f>SUM(H126:H126)</f>
        <v>0</v>
      </c>
      <c r="I124" s="518">
        <f>SUM(I126:I126)</f>
        <v>0</v>
      </c>
    </row>
    <row r="125" spans="1:9" ht="36">
      <c r="A125" s="117"/>
      <c r="B125" s="124"/>
      <c r="C125" s="513"/>
      <c r="D125" s="514"/>
      <c r="E125" s="112" t="s">
        <v>708</v>
      </c>
      <c r="F125" s="127"/>
      <c r="G125" s="128"/>
      <c r="H125" s="517"/>
      <c r="I125" s="518"/>
    </row>
    <row r="126" spans="1:9" ht="15.75">
      <c r="A126" s="117"/>
      <c r="B126" s="124"/>
      <c r="C126" s="513"/>
      <c r="D126" s="514"/>
      <c r="E126" s="112" t="s">
        <v>709</v>
      </c>
      <c r="F126" s="127"/>
      <c r="G126" s="128"/>
      <c r="H126" s="517"/>
      <c r="I126" s="518"/>
    </row>
    <row r="127" spans="1:9" s="9" customFormat="1" ht="10.5" customHeight="1">
      <c r="A127" s="117">
        <v>2320</v>
      </c>
      <c r="B127" s="138" t="s">
        <v>766</v>
      </c>
      <c r="C127" s="506">
        <v>2</v>
      </c>
      <c r="D127" s="507">
        <v>0</v>
      </c>
      <c r="E127" s="120" t="s">
        <v>546</v>
      </c>
      <c r="F127" s="121" t="s">
        <v>48</v>
      </c>
      <c r="G127" s="523">
        <f>H127+I127</f>
        <v>0</v>
      </c>
      <c r="H127" s="517">
        <f>H129</f>
        <v>0</v>
      </c>
      <c r="I127" s="518">
        <f>I129</f>
        <v>0</v>
      </c>
    </row>
    <row r="128" spans="1:9" ht="15.75">
      <c r="A128" s="117"/>
      <c r="B128" s="105"/>
      <c r="C128" s="506"/>
      <c r="D128" s="507"/>
      <c r="E128" s="112" t="s">
        <v>639</v>
      </c>
      <c r="F128" s="121"/>
      <c r="G128" s="123"/>
      <c r="H128" s="511"/>
      <c r="I128" s="512"/>
    </row>
    <row r="129" spans="1:9" ht="15.75">
      <c r="A129" s="117">
        <v>2321</v>
      </c>
      <c r="B129" s="140" t="s">
        <v>766</v>
      </c>
      <c r="C129" s="513">
        <v>2</v>
      </c>
      <c r="D129" s="514">
        <v>1</v>
      </c>
      <c r="E129" s="112" t="s">
        <v>547</v>
      </c>
      <c r="F129" s="132" t="s">
        <v>49</v>
      </c>
      <c r="G129" s="523">
        <f>H129+I129</f>
        <v>0</v>
      </c>
      <c r="H129" s="517">
        <f>SUM(H131:H131)</f>
        <v>0</v>
      </c>
      <c r="I129" s="518">
        <f>SUM(I131:I131)</f>
        <v>0</v>
      </c>
    </row>
    <row r="130" spans="1:9" ht="36">
      <c r="A130" s="117"/>
      <c r="B130" s="124"/>
      <c r="C130" s="513"/>
      <c r="D130" s="514"/>
      <c r="E130" s="112" t="s">
        <v>708</v>
      </c>
      <c r="F130" s="127"/>
      <c r="G130" s="128"/>
      <c r="H130" s="517"/>
      <c r="I130" s="518"/>
    </row>
    <row r="131" spans="1:9" ht="15.75">
      <c r="A131" s="117"/>
      <c r="B131" s="124"/>
      <c r="C131" s="513"/>
      <c r="D131" s="514"/>
      <c r="E131" s="112" t="s">
        <v>709</v>
      </c>
      <c r="F131" s="127"/>
      <c r="G131" s="128"/>
      <c r="H131" s="517"/>
      <c r="I131" s="518"/>
    </row>
    <row r="132" spans="1:9" s="9" customFormat="1" ht="10.5" customHeight="1">
      <c r="A132" s="117">
        <v>2330</v>
      </c>
      <c r="B132" s="138" t="s">
        <v>766</v>
      </c>
      <c r="C132" s="506">
        <v>3</v>
      </c>
      <c r="D132" s="507">
        <v>0</v>
      </c>
      <c r="E132" s="120" t="s">
        <v>548</v>
      </c>
      <c r="F132" s="121" t="s">
        <v>50</v>
      </c>
      <c r="G132" s="523">
        <f>H132+I132</f>
        <v>0</v>
      </c>
      <c r="H132" s="517">
        <f>H134+H137</f>
        <v>0</v>
      </c>
      <c r="I132" s="518">
        <f>I134+I137</f>
        <v>0</v>
      </c>
    </row>
    <row r="133" spans="1:9" ht="15.75">
      <c r="A133" s="117"/>
      <c r="B133" s="105"/>
      <c r="C133" s="506"/>
      <c r="D133" s="507"/>
      <c r="E133" s="112" t="s">
        <v>639</v>
      </c>
      <c r="F133" s="121"/>
      <c r="G133" s="123"/>
      <c r="H133" s="511"/>
      <c r="I133" s="512"/>
    </row>
    <row r="134" spans="1:9" ht="15.75">
      <c r="A134" s="117">
        <v>2331</v>
      </c>
      <c r="B134" s="140" t="s">
        <v>766</v>
      </c>
      <c r="C134" s="513">
        <v>3</v>
      </c>
      <c r="D134" s="514">
        <v>1</v>
      </c>
      <c r="E134" s="112" t="s">
        <v>51</v>
      </c>
      <c r="F134" s="132" t="s">
        <v>52</v>
      </c>
      <c r="G134" s="523">
        <f>H134+I134</f>
        <v>0</v>
      </c>
      <c r="H134" s="517">
        <f>SUM(H136:H136)</f>
        <v>0</v>
      </c>
      <c r="I134" s="518">
        <f>SUM(I136:I136)</f>
        <v>0</v>
      </c>
    </row>
    <row r="135" spans="1:9" ht="36">
      <c r="A135" s="117"/>
      <c r="B135" s="124"/>
      <c r="C135" s="513"/>
      <c r="D135" s="514"/>
      <c r="E135" s="112" t="s">
        <v>708</v>
      </c>
      <c r="F135" s="127"/>
      <c r="G135" s="128"/>
      <c r="H135" s="517"/>
      <c r="I135" s="518"/>
    </row>
    <row r="136" spans="1:9" ht="15.75">
      <c r="A136" s="117"/>
      <c r="B136" s="124"/>
      <c r="C136" s="513"/>
      <c r="D136" s="514"/>
      <c r="E136" s="112" t="s">
        <v>709</v>
      </c>
      <c r="F136" s="127"/>
      <c r="G136" s="128"/>
      <c r="H136" s="517"/>
      <c r="I136" s="518"/>
    </row>
    <row r="137" spans="1:9" ht="15.75">
      <c r="A137" s="117">
        <v>2332</v>
      </c>
      <c r="B137" s="140" t="s">
        <v>766</v>
      </c>
      <c r="C137" s="513">
        <v>3</v>
      </c>
      <c r="D137" s="514">
        <v>2</v>
      </c>
      <c r="E137" s="112" t="s">
        <v>549</v>
      </c>
      <c r="F137" s="132"/>
      <c r="G137" s="128">
        <f>H137+I137</f>
        <v>0</v>
      </c>
      <c r="H137" s="517">
        <f>SUM(H139:H139)</f>
        <v>0</v>
      </c>
      <c r="I137" s="518">
        <f>SUM(I139:I139)</f>
        <v>0</v>
      </c>
    </row>
    <row r="138" spans="1:9" ht="36">
      <c r="A138" s="117"/>
      <c r="B138" s="124"/>
      <c r="C138" s="513"/>
      <c r="D138" s="514"/>
      <c r="E138" s="112" t="s">
        <v>708</v>
      </c>
      <c r="F138" s="127"/>
      <c r="G138" s="128"/>
      <c r="H138" s="517"/>
      <c r="I138" s="518"/>
    </row>
    <row r="139" spans="1:9" ht="15.75">
      <c r="A139" s="117"/>
      <c r="B139" s="124"/>
      <c r="C139" s="513"/>
      <c r="D139" s="514"/>
      <c r="E139" s="112" t="s">
        <v>709</v>
      </c>
      <c r="F139" s="127"/>
      <c r="G139" s="128"/>
      <c r="H139" s="517"/>
      <c r="I139" s="518"/>
    </row>
    <row r="140" spans="1:9" s="9" customFormat="1" ht="10.5" customHeight="1">
      <c r="A140" s="117">
        <v>2340</v>
      </c>
      <c r="B140" s="138" t="s">
        <v>766</v>
      </c>
      <c r="C140" s="506">
        <v>4</v>
      </c>
      <c r="D140" s="507">
        <v>0</v>
      </c>
      <c r="E140" s="120" t="s">
        <v>550</v>
      </c>
      <c r="F140" s="132"/>
      <c r="G140" s="128">
        <f>H140+I140</f>
        <v>0</v>
      </c>
      <c r="H140" s="517">
        <f>H142</f>
        <v>0</v>
      </c>
      <c r="I140" s="518">
        <f>I142</f>
        <v>0</v>
      </c>
    </row>
    <row r="141" spans="1:9" ht="15.75">
      <c r="A141" s="117"/>
      <c r="B141" s="105"/>
      <c r="C141" s="506"/>
      <c r="D141" s="507"/>
      <c r="E141" s="112" t="s">
        <v>639</v>
      </c>
      <c r="F141" s="121"/>
      <c r="G141" s="123"/>
      <c r="H141" s="511"/>
      <c r="I141" s="512"/>
    </row>
    <row r="142" spans="1:9" ht="15.75">
      <c r="A142" s="117">
        <v>2341</v>
      </c>
      <c r="B142" s="140" t="s">
        <v>766</v>
      </c>
      <c r="C142" s="513">
        <v>4</v>
      </c>
      <c r="D142" s="514">
        <v>1</v>
      </c>
      <c r="E142" s="112" t="s">
        <v>550</v>
      </c>
      <c r="F142" s="132"/>
      <c r="G142" s="128">
        <f>H142+I142</f>
        <v>0</v>
      </c>
      <c r="H142" s="517">
        <f>SUM(H144:H144)</f>
        <v>0</v>
      </c>
      <c r="I142" s="518">
        <f>SUM(I144:I144)</f>
        <v>0</v>
      </c>
    </row>
    <row r="143" spans="1:9" ht="36">
      <c r="A143" s="117"/>
      <c r="B143" s="124"/>
      <c r="C143" s="513"/>
      <c r="D143" s="514"/>
      <c r="E143" s="112" t="s">
        <v>708</v>
      </c>
      <c r="F143" s="127"/>
      <c r="G143" s="128"/>
      <c r="H143" s="517"/>
      <c r="I143" s="518"/>
    </row>
    <row r="144" spans="1:9" ht="15.75">
      <c r="A144" s="117"/>
      <c r="B144" s="124"/>
      <c r="C144" s="513"/>
      <c r="D144" s="514"/>
      <c r="E144" s="112" t="s">
        <v>709</v>
      </c>
      <c r="F144" s="127"/>
      <c r="G144" s="128"/>
      <c r="H144" s="517"/>
      <c r="I144" s="518"/>
    </row>
    <row r="145" spans="1:9" s="9" customFormat="1" ht="10.5" customHeight="1">
      <c r="A145" s="117">
        <v>2350</v>
      </c>
      <c r="B145" s="138" t="s">
        <v>766</v>
      </c>
      <c r="C145" s="506">
        <v>5</v>
      </c>
      <c r="D145" s="507">
        <v>0</v>
      </c>
      <c r="E145" s="120" t="s">
        <v>53</v>
      </c>
      <c r="F145" s="121" t="s">
        <v>54</v>
      </c>
      <c r="G145" s="128">
        <f>H145+I145</f>
        <v>0</v>
      </c>
      <c r="H145" s="517">
        <f>H147</f>
        <v>0</v>
      </c>
      <c r="I145" s="518">
        <f>I147</f>
        <v>0</v>
      </c>
    </row>
    <row r="146" spans="1:9" ht="15.75">
      <c r="A146" s="117"/>
      <c r="B146" s="105"/>
      <c r="C146" s="506"/>
      <c r="D146" s="507"/>
      <c r="E146" s="112" t="s">
        <v>639</v>
      </c>
      <c r="F146" s="121"/>
      <c r="G146" s="123"/>
      <c r="H146" s="511"/>
      <c r="I146" s="512"/>
    </row>
    <row r="147" spans="1:9" ht="15.75">
      <c r="A147" s="117">
        <v>2351</v>
      </c>
      <c r="B147" s="140" t="s">
        <v>766</v>
      </c>
      <c r="C147" s="513">
        <v>5</v>
      </c>
      <c r="D147" s="514">
        <v>1</v>
      </c>
      <c r="E147" s="112" t="s">
        <v>55</v>
      </c>
      <c r="F147" s="132" t="s">
        <v>54</v>
      </c>
      <c r="G147" s="128">
        <f>H147+I147</f>
        <v>0</v>
      </c>
      <c r="H147" s="517">
        <f>SUM(H149:H149)</f>
        <v>0</v>
      </c>
      <c r="I147" s="518">
        <f>SUM(I149:I149)</f>
        <v>0</v>
      </c>
    </row>
    <row r="148" spans="1:9" ht="36">
      <c r="A148" s="117"/>
      <c r="B148" s="124"/>
      <c r="C148" s="513"/>
      <c r="D148" s="514"/>
      <c r="E148" s="112" t="s">
        <v>708</v>
      </c>
      <c r="F148" s="127"/>
      <c r="G148" s="128"/>
      <c r="H148" s="517"/>
      <c r="I148" s="518"/>
    </row>
    <row r="149" spans="1:9" ht="15.75">
      <c r="A149" s="117"/>
      <c r="B149" s="124"/>
      <c r="C149" s="513"/>
      <c r="D149" s="514"/>
      <c r="E149" s="112" t="s">
        <v>709</v>
      </c>
      <c r="F149" s="127"/>
      <c r="G149" s="128"/>
      <c r="H149" s="517"/>
      <c r="I149" s="518"/>
    </row>
    <row r="150" spans="1:9" s="9" customFormat="1" ht="10.5" customHeight="1">
      <c r="A150" s="117">
        <v>2360</v>
      </c>
      <c r="B150" s="138" t="s">
        <v>766</v>
      </c>
      <c r="C150" s="506">
        <v>6</v>
      </c>
      <c r="D150" s="507">
        <v>0</v>
      </c>
      <c r="E150" s="120" t="s">
        <v>672</v>
      </c>
      <c r="F150" s="121" t="s">
        <v>56</v>
      </c>
      <c r="G150" s="128">
        <f>H150+I150</f>
        <v>0</v>
      </c>
      <c r="H150" s="517">
        <f>H152</f>
        <v>0</v>
      </c>
      <c r="I150" s="518">
        <f>I152</f>
        <v>0</v>
      </c>
    </row>
    <row r="151" spans="1:9" ht="15.75">
      <c r="A151" s="117"/>
      <c r="B151" s="105"/>
      <c r="C151" s="506"/>
      <c r="D151" s="507"/>
      <c r="E151" s="112" t="s">
        <v>639</v>
      </c>
      <c r="F151" s="121"/>
      <c r="G151" s="123"/>
      <c r="H151" s="511"/>
      <c r="I151" s="512"/>
    </row>
    <row r="152" spans="1:9" ht="24">
      <c r="A152" s="117">
        <v>2361</v>
      </c>
      <c r="B152" s="140" t="s">
        <v>766</v>
      </c>
      <c r="C152" s="513">
        <v>6</v>
      </c>
      <c r="D152" s="514">
        <v>1</v>
      </c>
      <c r="E152" s="112" t="s">
        <v>672</v>
      </c>
      <c r="F152" s="132" t="s">
        <v>57</v>
      </c>
      <c r="G152" s="128">
        <f>H152+I152</f>
        <v>0</v>
      </c>
      <c r="H152" s="517">
        <f>SUM(H154:H154)</f>
        <v>0</v>
      </c>
      <c r="I152" s="518">
        <f>SUM(I154:I154)</f>
        <v>0</v>
      </c>
    </row>
    <row r="153" spans="1:9" ht="36">
      <c r="A153" s="117"/>
      <c r="B153" s="124"/>
      <c r="C153" s="513"/>
      <c r="D153" s="514"/>
      <c r="E153" s="112" t="s">
        <v>708</v>
      </c>
      <c r="F153" s="127"/>
      <c r="G153" s="128"/>
      <c r="H153" s="517"/>
      <c r="I153" s="518"/>
    </row>
    <row r="154" spans="1:9" ht="15.75">
      <c r="A154" s="117"/>
      <c r="B154" s="124"/>
      <c r="C154" s="513"/>
      <c r="D154" s="514"/>
      <c r="E154" s="112" t="s">
        <v>709</v>
      </c>
      <c r="F154" s="127"/>
      <c r="G154" s="128"/>
      <c r="H154" s="517"/>
      <c r="I154" s="518"/>
    </row>
    <row r="155" spans="1:9" s="9" customFormat="1" ht="10.5" customHeight="1">
      <c r="A155" s="117">
        <v>2370</v>
      </c>
      <c r="B155" s="138" t="s">
        <v>766</v>
      </c>
      <c r="C155" s="506">
        <v>7</v>
      </c>
      <c r="D155" s="507">
        <v>0</v>
      </c>
      <c r="E155" s="120" t="s">
        <v>674</v>
      </c>
      <c r="F155" s="121" t="s">
        <v>58</v>
      </c>
      <c r="G155" s="128">
        <f>H155+I155</f>
        <v>0</v>
      </c>
      <c r="H155" s="517">
        <f>H157</f>
        <v>0</v>
      </c>
      <c r="I155" s="518">
        <f>I157</f>
        <v>0</v>
      </c>
    </row>
    <row r="156" spans="1:9" ht="15.75">
      <c r="A156" s="117"/>
      <c r="B156" s="105"/>
      <c r="C156" s="506"/>
      <c r="D156" s="507"/>
      <c r="E156" s="112" t="s">
        <v>639</v>
      </c>
      <c r="F156" s="121"/>
      <c r="G156" s="123"/>
      <c r="H156" s="511"/>
      <c r="I156" s="512"/>
    </row>
    <row r="157" spans="1:9" ht="24">
      <c r="A157" s="117">
        <v>2371</v>
      </c>
      <c r="B157" s="140" t="s">
        <v>766</v>
      </c>
      <c r="C157" s="513">
        <v>7</v>
      </c>
      <c r="D157" s="514">
        <v>1</v>
      </c>
      <c r="E157" s="112" t="s">
        <v>674</v>
      </c>
      <c r="F157" s="132" t="s">
        <v>59</v>
      </c>
      <c r="G157" s="128">
        <f>H157+I157</f>
        <v>0</v>
      </c>
      <c r="H157" s="517">
        <f>SUM(H159:H159)</f>
        <v>0</v>
      </c>
      <c r="I157" s="518">
        <f>SUM(I159:I159)</f>
        <v>0</v>
      </c>
    </row>
    <row r="158" spans="1:9" ht="36">
      <c r="A158" s="117"/>
      <c r="B158" s="124"/>
      <c r="C158" s="513"/>
      <c r="D158" s="514"/>
      <c r="E158" s="112" t="s">
        <v>708</v>
      </c>
      <c r="F158" s="127"/>
      <c r="G158" s="128"/>
      <c r="H158" s="517"/>
      <c r="I158" s="518"/>
    </row>
    <row r="159" spans="1:9" s="8" customFormat="1" ht="52.5" customHeight="1">
      <c r="A159" s="117"/>
      <c r="B159" s="124"/>
      <c r="C159" s="513"/>
      <c r="D159" s="514"/>
      <c r="E159" s="112" t="s">
        <v>709</v>
      </c>
      <c r="F159" s="127"/>
      <c r="G159" s="128"/>
      <c r="H159" s="517"/>
      <c r="I159" s="518"/>
    </row>
    <row r="160" spans="1:9" ht="11.25" customHeight="1">
      <c r="A160" s="134">
        <v>2400</v>
      </c>
      <c r="B160" s="138" t="s">
        <v>770</v>
      </c>
      <c r="C160" s="506">
        <v>0</v>
      </c>
      <c r="D160" s="507">
        <v>0</v>
      </c>
      <c r="E160" s="139" t="s">
        <v>295</v>
      </c>
      <c r="F160" s="135" t="s">
        <v>60</v>
      </c>
      <c r="G160" s="141">
        <f>H160+I160</f>
        <v>40</v>
      </c>
      <c r="H160" s="527">
        <f>SUM(H162,H170,H185,H196,H207,H225,H230,H244,H258)</f>
        <v>40</v>
      </c>
      <c r="I160" s="528">
        <f>SUM(I162,I170,I185,I196,I207,I225,I230,I244,I258)</f>
        <v>0</v>
      </c>
    </row>
    <row r="161" spans="1:9" ht="15.75">
      <c r="A161" s="111"/>
      <c r="B161" s="105"/>
      <c r="C161" s="498"/>
      <c r="D161" s="499"/>
      <c r="E161" s="112" t="s">
        <v>638</v>
      </c>
      <c r="F161" s="113"/>
      <c r="G161" s="114"/>
      <c r="H161" s="534"/>
      <c r="I161" s="535"/>
    </row>
    <row r="162" spans="1:9" s="9" customFormat="1" ht="10.5" customHeight="1">
      <c r="A162" s="117">
        <v>2410</v>
      </c>
      <c r="B162" s="138" t="s">
        <v>770</v>
      </c>
      <c r="C162" s="506">
        <v>1</v>
      </c>
      <c r="D162" s="507">
        <v>0</v>
      </c>
      <c r="E162" s="120" t="s">
        <v>61</v>
      </c>
      <c r="F162" s="121" t="s">
        <v>64</v>
      </c>
      <c r="G162" s="128">
        <f>H162+I162</f>
        <v>0</v>
      </c>
      <c r="H162" s="517">
        <f>H164+H167</f>
        <v>0</v>
      </c>
      <c r="I162" s="518">
        <f>I164+I167</f>
        <v>0</v>
      </c>
    </row>
    <row r="163" spans="1:9" ht="15.75">
      <c r="A163" s="117"/>
      <c r="B163" s="105"/>
      <c r="C163" s="506"/>
      <c r="D163" s="507"/>
      <c r="E163" s="112" t="s">
        <v>639</v>
      </c>
      <c r="F163" s="121"/>
      <c r="G163" s="123"/>
      <c r="H163" s="511"/>
      <c r="I163" s="512"/>
    </row>
    <row r="164" spans="1:9" ht="24">
      <c r="A164" s="117">
        <v>2411</v>
      </c>
      <c r="B164" s="140" t="s">
        <v>770</v>
      </c>
      <c r="C164" s="513">
        <v>1</v>
      </c>
      <c r="D164" s="514">
        <v>1</v>
      </c>
      <c r="E164" s="112" t="s">
        <v>65</v>
      </c>
      <c r="F164" s="127" t="s">
        <v>66</v>
      </c>
      <c r="G164" s="128">
        <f>H164+I164</f>
        <v>0</v>
      </c>
      <c r="H164" s="517">
        <f>SUM(H166:H166)</f>
        <v>0</v>
      </c>
      <c r="I164" s="518">
        <f>SUM(I166:I166)</f>
        <v>0</v>
      </c>
    </row>
    <row r="165" spans="1:9" ht="36">
      <c r="A165" s="117"/>
      <c r="B165" s="124"/>
      <c r="C165" s="513"/>
      <c r="D165" s="514"/>
      <c r="E165" s="112" t="s">
        <v>708</v>
      </c>
      <c r="F165" s="127"/>
      <c r="G165" s="128"/>
      <c r="H165" s="517"/>
      <c r="I165" s="518"/>
    </row>
    <row r="166" spans="1:9" ht="15.75">
      <c r="A166" s="117"/>
      <c r="B166" s="124"/>
      <c r="C166" s="513"/>
      <c r="D166" s="514"/>
      <c r="E166" s="112" t="s">
        <v>709</v>
      </c>
      <c r="F166" s="127"/>
      <c r="G166" s="128"/>
      <c r="H166" s="517"/>
      <c r="I166" s="518"/>
    </row>
    <row r="167" spans="1:9" ht="24">
      <c r="A167" s="117">
        <v>2412</v>
      </c>
      <c r="B167" s="140" t="s">
        <v>770</v>
      </c>
      <c r="C167" s="513">
        <v>1</v>
      </c>
      <c r="D167" s="514">
        <v>2</v>
      </c>
      <c r="E167" s="112" t="s">
        <v>67</v>
      </c>
      <c r="F167" s="132" t="s">
        <v>68</v>
      </c>
      <c r="G167" s="128">
        <f>H167+I167</f>
        <v>0</v>
      </c>
      <c r="H167" s="517">
        <f>SUM(H169:H169)</f>
        <v>0</v>
      </c>
      <c r="I167" s="518">
        <f>SUM(I169:I169)</f>
        <v>0</v>
      </c>
    </row>
    <row r="168" spans="1:9" ht="28.5" customHeight="1">
      <c r="A168" s="117"/>
      <c r="B168" s="124"/>
      <c r="C168" s="513"/>
      <c r="D168" s="514"/>
      <c r="E168" s="112" t="s">
        <v>708</v>
      </c>
      <c r="F168" s="127"/>
      <c r="G168" s="128"/>
      <c r="H168" s="517"/>
      <c r="I168" s="518"/>
    </row>
    <row r="169" spans="1:9" ht="12" customHeight="1">
      <c r="A169" s="117"/>
      <c r="B169" s="124"/>
      <c r="C169" s="513"/>
      <c r="D169" s="514"/>
      <c r="E169" s="112" t="s">
        <v>709</v>
      </c>
      <c r="F169" s="127"/>
      <c r="G169" s="128"/>
      <c r="H169" s="517"/>
      <c r="I169" s="518"/>
    </row>
    <row r="170" spans="1:9" s="9" customFormat="1" ht="15" customHeight="1">
      <c r="A170" s="117">
        <v>2420</v>
      </c>
      <c r="B170" s="138" t="s">
        <v>770</v>
      </c>
      <c r="C170" s="506">
        <v>2</v>
      </c>
      <c r="D170" s="507">
        <v>0</v>
      </c>
      <c r="E170" s="120" t="s">
        <v>69</v>
      </c>
      <c r="F170" s="121" t="s">
        <v>70</v>
      </c>
      <c r="G170" s="536">
        <f>H170+I170</f>
        <v>40</v>
      </c>
      <c r="H170" s="525">
        <f>H172+H176+H179+H182</f>
        <v>40</v>
      </c>
      <c r="I170" s="537">
        <f>I172+I176+I179+I182</f>
        <v>0</v>
      </c>
    </row>
    <row r="171" spans="1:9" ht="15.75">
      <c r="A171" s="117"/>
      <c r="B171" s="105"/>
      <c r="C171" s="506"/>
      <c r="D171" s="507"/>
      <c r="E171" s="112" t="s">
        <v>639</v>
      </c>
      <c r="F171" s="121"/>
      <c r="G171" s="123"/>
      <c r="H171" s="511"/>
      <c r="I171" s="512"/>
    </row>
    <row r="172" spans="1:9" ht="15.75">
      <c r="A172" s="117">
        <v>2421</v>
      </c>
      <c r="B172" s="140" t="s">
        <v>770</v>
      </c>
      <c r="C172" s="513">
        <v>2</v>
      </c>
      <c r="D172" s="514">
        <v>1</v>
      </c>
      <c r="E172" s="112" t="s">
        <v>71</v>
      </c>
      <c r="F172" s="132" t="s">
        <v>72</v>
      </c>
      <c r="G172" s="128">
        <f>H172+I172</f>
        <v>40</v>
      </c>
      <c r="H172" s="517">
        <f>SUM(H174:H175)</f>
        <v>40</v>
      </c>
      <c r="I172" s="518">
        <f>SUM(I174:I175)</f>
        <v>0</v>
      </c>
    </row>
    <row r="173" spans="1:9" ht="36">
      <c r="A173" s="117"/>
      <c r="B173" s="124"/>
      <c r="C173" s="513"/>
      <c r="D173" s="514"/>
      <c r="E173" s="112" t="s">
        <v>708</v>
      </c>
      <c r="F173" s="127"/>
      <c r="G173" s="128"/>
      <c r="H173" s="517"/>
      <c r="I173" s="518"/>
    </row>
    <row r="174" spans="1:9" ht="15.75">
      <c r="A174" s="117"/>
      <c r="B174" s="124"/>
      <c r="C174" s="513"/>
      <c r="D174" s="514"/>
      <c r="E174" s="222" t="s">
        <v>576</v>
      </c>
      <c r="F174" s="127"/>
      <c r="G174" s="519">
        <f>SUM(H174:I174)</f>
        <v>40</v>
      </c>
      <c r="H174" s="520">
        <v>40</v>
      </c>
      <c r="I174" s="518"/>
    </row>
    <row r="175" spans="1:9" ht="15.75">
      <c r="A175" s="117"/>
      <c r="B175" s="124"/>
      <c r="C175" s="513"/>
      <c r="D175" s="514"/>
      <c r="E175" s="201" t="s">
        <v>736</v>
      </c>
      <c r="F175" s="127"/>
      <c r="G175" s="519">
        <f>SUM(H175:I175)</f>
        <v>0</v>
      </c>
      <c r="H175" s="520"/>
      <c r="I175" s="518"/>
    </row>
    <row r="176" spans="1:9" ht="15.75">
      <c r="A176" s="117">
        <v>2422</v>
      </c>
      <c r="B176" s="140" t="s">
        <v>770</v>
      </c>
      <c r="C176" s="513">
        <v>2</v>
      </c>
      <c r="D176" s="514">
        <v>2</v>
      </c>
      <c r="E176" s="112" t="s">
        <v>73</v>
      </c>
      <c r="F176" s="132" t="s">
        <v>74</v>
      </c>
      <c r="G176" s="128">
        <f>H176+I176</f>
        <v>0</v>
      </c>
      <c r="H176" s="517">
        <f>SUM(H178:H178)</f>
        <v>0</v>
      </c>
      <c r="I176" s="518">
        <f>SUM(I178:I178)</f>
        <v>0</v>
      </c>
    </row>
    <row r="177" spans="1:9" ht="36">
      <c r="A177" s="117"/>
      <c r="B177" s="124"/>
      <c r="C177" s="513"/>
      <c r="D177" s="514"/>
      <c r="E177" s="112" t="s">
        <v>708</v>
      </c>
      <c r="F177" s="127"/>
      <c r="G177" s="128"/>
      <c r="H177" s="517"/>
      <c r="I177" s="518"/>
    </row>
    <row r="178" spans="1:9" ht="15.75">
      <c r="A178" s="117"/>
      <c r="B178" s="124"/>
      <c r="C178" s="513"/>
      <c r="D178" s="514"/>
      <c r="E178" s="112" t="s">
        <v>709</v>
      </c>
      <c r="F178" s="127"/>
      <c r="G178" s="128"/>
      <c r="H178" s="517"/>
      <c r="I178" s="518"/>
    </row>
    <row r="179" spans="1:9" ht="15.75">
      <c r="A179" s="117">
        <v>2423</v>
      </c>
      <c r="B179" s="140" t="s">
        <v>770</v>
      </c>
      <c r="C179" s="513">
        <v>2</v>
      </c>
      <c r="D179" s="514">
        <v>3</v>
      </c>
      <c r="E179" s="112" t="s">
        <v>75</v>
      </c>
      <c r="F179" s="132" t="s">
        <v>76</v>
      </c>
      <c r="G179" s="128">
        <f>H179+I179</f>
        <v>0</v>
      </c>
      <c r="H179" s="517">
        <f>SUM(H181:H181)</f>
        <v>0</v>
      </c>
      <c r="I179" s="518">
        <f>SUM(I181:I181)</f>
        <v>0</v>
      </c>
    </row>
    <row r="180" spans="1:9" ht="36">
      <c r="A180" s="117"/>
      <c r="B180" s="124"/>
      <c r="C180" s="513"/>
      <c r="D180" s="514"/>
      <c r="E180" s="112" t="s">
        <v>708</v>
      </c>
      <c r="F180" s="127"/>
      <c r="G180" s="128"/>
      <c r="H180" s="517"/>
      <c r="I180" s="518"/>
    </row>
    <row r="181" spans="1:9" ht="15.75">
      <c r="A181" s="117"/>
      <c r="B181" s="124"/>
      <c r="C181" s="513"/>
      <c r="D181" s="514"/>
      <c r="E181" s="112" t="s">
        <v>709</v>
      </c>
      <c r="F181" s="127"/>
      <c r="G181" s="128"/>
      <c r="H181" s="517"/>
      <c r="I181" s="518"/>
    </row>
    <row r="182" spans="1:9" ht="15.75">
      <c r="A182" s="117">
        <v>2424</v>
      </c>
      <c r="B182" s="140" t="s">
        <v>770</v>
      </c>
      <c r="C182" s="513">
        <v>2</v>
      </c>
      <c r="D182" s="514">
        <v>4</v>
      </c>
      <c r="E182" s="112" t="s">
        <v>771</v>
      </c>
      <c r="F182" s="132"/>
      <c r="G182" s="128">
        <f>H182+I182</f>
        <v>0</v>
      </c>
      <c r="H182" s="517">
        <f>SUM(H184:H184)</f>
        <v>0</v>
      </c>
      <c r="I182" s="518">
        <f>SUM(I184:I184)</f>
        <v>0</v>
      </c>
    </row>
    <row r="183" spans="1:9" ht="36">
      <c r="A183" s="117"/>
      <c r="B183" s="124"/>
      <c r="C183" s="513"/>
      <c r="D183" s="514"/>
      <c r="E183" s="112" t="s">
        <v>708</v>
      </c>
      <c r="F183" s="127"/>
      <c r="G183" s="128"/>
      <c r="H183" s="517"/>
      <c r="I183" s="518"/>
    </row>
    <row r="184" spans="1:9" ht="15.75">
      <c r="A184" s="117"/>
      <c r="B184" s="124"/>
      <c r="C184" s="513"/>
      <c r="D184" s="514"/>
      <c r="E184" s="112" t="s">
        <v>709</v>
      </c>
      <c r="F184" s="127"/>
      <c r="G184" s="128"/>
      <c r="H184" s="517"/>
      <c r="I184" s="518"/>
    </row>
    <row r="185" spans="1:9" s="9" customFormat="1" ht="10.5" customHeight="1">
      <c r="A185" s="117">
        <v>2430</v>
      </c>
      <c r="B185" s="138" t="s">
        <v>770</v>
      </c>
      <c r="C185" s="506">
        <v>3</v>
      </c>
      <c r="D185" s="507">
        <v>0</v>
      </c>
      <c r="E185" s="120" t="s">
        <v>77</v>
      </c>
      <c r="F185" s="121" t="s">
        <v>78</v>
      </c>
      <c r="G185" s="128">
        <f>H185+I185</f>
        <v>0</v>
      </c>
      <c r="H185" s="517">
        <f>H187+H190+H193</f>
        <v>0</v>
      </c>
      <c r="I185" s="518">
        <f>I187+I190+I193</f>
        <v>0</v>
      </c>
    </row>
    <row r="186" spans="1:9" ht="15.75">
      <c r="A186" s="117"/>
      <c r="B186" s="105"/>
      <c r="C186" s="506"/>
      <c r="D186" s="507"/>
      <c r="E186" s="112" t="s">
        <v>639</v>
      </c>
      <c r="F186" s="121"/>
      <c r="G186" s="123"/>
      <c r="H186" s="511"/>
      <c r="I186" s="512"/>
    </row>
    <row r="187" spans="1:9" ht="15.75">
      <c r="A187" s="117">
        <v>2431</v>
      </c>
      <c r="B187" s="140" t="s">
        <v>770</v>
      </c>
      <c r="C187" s="513">
        <v>3</v>
      </c>
      <c r="D187" s="514">
        <v>1</v>
      </c>
      <c r="E187" s="112" t="s">
        <v>79</v>
      </c>
      <c r="F187" s="132" t="s">
        <v>80</v>
      </c>
      <c r="G187" s="128">
        <f>H187+I187</f>
        <v>0</v>
      </c>
      <c r="H187" s="517">
        <f>SUM(H189:H189)</f>
        <v>0</v>
      </c>
      <c r="I187" s="518">
        <f>SUM(I189:I189)</f>
        <v>0</v>
      </c>
    </row>
    <row r="188" spans="1:9" ht="36">
      <c r="A188" s="117"/>
      <c r="B188" s="124"/>
      <c r="C188" s="513"/>
      <c r="D188" s="514"/>
      <c r="E188" s="112" t="s">
        <v>708</v>
      </c>
      <c r="F188" s="127"/>
      <c r="G188" s="128"/>
      <c r="H188" s="517"/>
      <c r="I188" s="518"/>
    </row>
    <row r="189" spans="1:9" ht="15.75">
      <c r="A189" s="117"/>
      <c r="B189" s="124"/>
      <c r="C189" s="513"/>
      <c r="D189" s="514"/>
      <c r="E189" s="112" t="s">
        <v>709</v>
      </c>
      <c r="F189" s="127"/>
      <c r="G189" s="128"/>
      <c r="H189" s="517"/>
      <c r="I189" s="518"/>
    </row>
    <row r="190" spans="1:9" ht="15.75">
      <c r="A190" s="117">
        <v>2432</v>
      </c>
      <c r="B190" s="140" t="s">
        <v>770</v>
      </c>
      <c r="C190" s="513">
        <v>3</v>
      </c>
      <c r="D190" s="514">
        <v>2</v>
      </c>
      <c r="E190" s="112" t="s">
        <v>81</v>
      </c>
      <c r="F190" s="132" t="s">
        <v>82</v>
      </c>
      <c r="G190" s="128">
        <f>H190+I190</f>
        <v>0</v>
      </c>
      <c r="H190" s="517">
        <f>SUM(H192:H192)</f>
        <v>0</v>
      </c>
      <c r="I190" s="518">
        <f>SUM(I192:I192)</f>
        <v>0</v>
      </c>
    </row>
    <row r="191" spans="1:9" ht="36">
      <c r="A191" s="117"/>
      <c r="B191" s="124"/>
      <c r="C191" s="513"/>
      <c r="D191" s="514"/>
      <c r="E191" s="112" t="s">
        <v>708</v>
      </c>
      <c r="F191" s="127"/>
      <c r="G191" s="128"/>
      <c r="H191" s="517"/>
      <c r="I191" s="518"/>
    </row>
    <row r="192" spans="1:9" ht="15.75">
      <c r="A192" s="117"/>
      <c r="B192" s="124"/>
      <c r="C192" s="513"/>
      <c r="D192" s="514"/>
      <c r="E192" s="112" t="s">
        <v>709</v>
      </c>
      <c r="F192" s="127"/>
      <c r="G192" s="128"/>
      <c r="H192" s="517"/>
      <c r="I192" s="518"/>
    </row>
    <row r="193" spans="1:9" ht="15.75">
      <c r="A193" s="117">
        <v>2433</v>
      </c>
      <c r="B193" s="140" t="s">
        <v>770</v>
      </c>
      <c r="C193" s="513">
        <v>3</v>
      </c>
      <c r="D193" s="514">
        <v>3</v>
      </c>
      <c r="E193" s="112" t="s">
        <v>83</v>
      </c>
      <c r="F193" s="132" t="s">
        <v>84</v>
      </c>
      <c r="G193" s="128">
        <f>H193+I193</f>
        <v>0</v>
      </c>
      <c r="H193" s="517">
        <f>SUM(H195:H195)</f>
        <v>0</v>
      </c>
      <c r="I193" s="518">
        <f>SUM(I195:I195)</f>
        <v>0</v>
      </c>
    </row>
    <row r="194" spans="1:9" ht="36">
      <c r="A194" s="117"/>
      <c r="B194" s="124"/>
      <c r="C194" s="513"/>
      <c r="D194" s="514"/>
      <c r="E194" s="112" t="s">
        <v>708</v>
      </c>
      <c r="F194" s="127"/>
      <c r="G194" s="128"/>
      <c r="H194" s="517"/>
      <c r="I194" s="518"/>
    </row>
    <row r="195" spans="1:9" ht="15.75">
      <c r="A195" s="117"/>
      <c r="B195" s="124"/>
      <c r="C195" s="513"/>
      <c r="D195" s="514"/>
      <c r="E195" s="112" t="s">
        <v>709</v>
      </c>
      <c r="F195" s="127"/>
      <c r="G195" s="128"/>
      <c r="H195" s="517"/>
      <c r="I195" s="518"/>
    </row>
    <row r="196" spans="1:9" s="9" customFormat="1" ht="10.5" customHeight="1">
      <c r="A196" s="117">
        <v>2440</v>
      </c>
      <c r="B196" s="138" t="s">
        <v>770</v>
      </c>
      <c r="C196" s="506">
        <v>4</v>
      </c>
      <c r="D196" s="507">
        <v>0</v>
      </c>
      <c r="E196" s="120" t="s">
        <v>91</v>
      </c>
      <c r="F196" s="121" t="s">
        <v>92</v>
      </c>
      <c r="G196" s="128">
        <f>H196+I196</f>
        <v>0</v>
      </c>
      <c r="H196" s="517">
        <f>H198+H201+H204</f>
        <v>0</v>
      </c>
      <c r="I196" s="518">
        <f>I198+I201+I204</f>
        <v>0</v>
      </c>
    </row>
    <row r="197" spans="1:9" ht="15.75">
      <c r="A197" s="117"/>
      <c r="B197" s="105"/>
      <c r="C197" s="506"/>
      <c r="D197" s="507"/>
      <c r="E197" s="112" t="s">
        <v>639</v>
      </c>
      <c r="F197" s="121"/>
      <c r="G197" s="123"/>
      <c r="H197" s="511"/>
      <c r="I197" s="512"/>
    </row>
    <row r="198" spans="1:9" ht="28.5">
      <c r="A198" s="117">
        <v>2441</v>
      </c>
      <c r="B198" s="140" t="s">
        <v>770</v>
      </c>
      <c r="C198" s="513">
        <v>4</v>
      </c>
      <c r="D198" s="514">
        <v>1</v>
      </c>
      <c r="E198" s="112" t="s">
        <v>93</v>
      </c>
      <c r="F198" s="132" t="s">
        <v>94</v>
      </c>
      <c r="G198" s="128">
        <f>H198+I198</f>
        <v>0</v>
      </c>
      <c r="H198" s="517">
        <f>SUM(H200:H200)</f>
        <v>0</v>
      </c>
      <c r="I198" s="518">
        <f>SUM(I200:I200)</f>
        <v>0</v>
      </c>
    </row>
    <row r="199" spans="1:9" ht="36">
      <c r="A199" s="117"/>
      <c r="B199" s="124"/>
      <c r="C199" s="513"/>
      <c r="D199" s="514"/>
      <c r="E199" s="112" t="s">
        <v>708</v>
      </c>
      <c r="F199" s="127"/>
      <c r="G199" s="128"/>
      <c r="H199" s="517"/>
      <c r="I199" s="518"/>
    </row>
    <row r="200" spans="1:9" ht="15.75">
      <c r="A200" s="117"/>
      <c r="B200" s="124"/>
      <c r="C200" s="513"/>
      <c r="D200" s="514"/>
      <c r="E200" s="112" t="s">
        <v>709</v>
      </c>
      <c r="F200" s="127"/>
      <c r="G200" s="128"/>
      <c r="H200" s="517"/>
      <c r="I200" s="518"/>
    </row>
    <row r="201" spans="1:9" ht="15.75">
      <c r="A201" s="117">
        <v>2442</v>
      </c>
      <c r="B201" s="140" t="s">
        <v>770</v>
      </c>
      <c r="C201" s="513">
        <v>4</v>
      </c>
      <c r="D201" s="514">
        <v>2</v>
      </c>
      <c r="E201" s="112" t="s">
        <v>95</v>
      </c>
      <c r="F201" s="132" t="s">
        <v>96</v>
      </c>
      <c r="G201" s="128">
        <f>H201+I201</f>
        <v>0</v>
      </c>
      <c r="H201" s="517">
        <f>SUM(H203:H203)</f>
        <v>0</v>
      </c>
      <c r="I201" s="518">
        <f>SUM(I203:I203)</f>
        <v>0</v>
      </c>
    </row>
    <row r="202" spans="1:9" ht="36">
      <c r="A202" s="117"/>
      <c r="B202" s="124"/>
      <c r="C202" s="513"/>
      <c r="D202" s="514"/>
      <c r="E202" s="112" t="s">
        <v>708</v>
      </c>
      <c r="F202" s="127"/>
      <c r="G202" s="128"/>
      <c r="H202" s="517"/>
      <c r="I202" s="518"/>
    </row>
    <row r="203" spans="1:9" ht="15.75">
      <c r="A203" s="117"/>
      <c r="B203" s="124"/>
      <c r="C203" s="513"/>
      <c r="D203" s="514"/>
      <c r="E203" s="112" t="s">
        <v>709</v>
      </c>
      <c r="F203" s="127"/>
      <c r="G203" s="128"/>
      <c r="H203" s="517"/>
      <c r="I203" s="518"/>
    </row>
    <row r="204" spans="1:9" ht="15.75">
      <c r="A204" s="117">
        <v>2443</v>
      </c>
      <c r="B204" s="140" t="s">
        <v>770</v>
      </c>
      <c r="C204" s="513">
        <v>4</v>
      </c>
      <c r="D204" s="514">
        <v>3</v>
      </c>
      <c r="E204" s="112" t="s">
        <v>97</v>
      </c>
      <c r="F204" s="132" t="s">
        <v>98</v>
      </c>
      <c r="G204" s="128">
        <f>H204+I204</f>
        <v>0</v>
      </c>
      <c r="H204" s="517">
        <f>SUM(H206:H206)</f>
        <v>0</v>
      </c>
      <c r="I204" s="518">
        <f>SUM(I206:I206)</f>
        <v>0</v>
      </c>
    </row>
    <row r="205" spans="1:9" ht="36">
      <c r="A205" s="117"/>
      <c r="B205" s="124"/>
      <c r="C205" s="513"/>
      <c r="D205" s="514"/>
      <c r="E205" s="112" t="s">
        <v>708</v>
      </c>
      <c r="F205" s="127"/>
      <c r="G205" s="128"/>
      <c r="H205" s="517"/>
      <c r="I205" s="518"/>
    </row>
    <row r="206" spans="1:9" ht="15.75">
      <c r="A206" s="117"/>
      <c r="B206" s="124"/>
      <c r="C206" s="513"/>
      <c r="D206" s="514"/>
      <c r="E206" s="112" t="s">
        <v>709</v>
      </c>
      <c r="F206" s="127"/>
      <c r="G206" s="128"/>
      <c r="H206" s="517"/>
      <c r="I206" s="518"/>
    </row>
    <row r="207" spans="1:9" s="9" customFormat="1" ht="10.5" customHeight="1">
      <c r="A207" s="117">
        <v>2450</v>
      </c>
      <c r="B207" s="138" t="s">
        <v>770</v>
      </c>
      <c r="C207" s="506">
        <v>5</v>
      </c>
      <c r="D207" s="507">
        <v>0</v>
      </c>
      <c r="E207" s="120" t="s">
        <v>99</v>
      </c>
      <c r="F207" s="137" t="s">
        <v>100</v>
      </c>
      <c r="G207" s="536">
        <f>H207+I207</f>
        <v>0</v>
      </c>
      <c r="H207" s="525">
        <f>H209+H213+H216+H219+H222</f>
        <v>0</v>
      </c>
      <c r="I207" s="537">
        <f>I209+I213+I216+I219+I222</f>
        <v>0</v>
      </c>
    </row>
    <row r="208" spans="1:9" ht="15.75">
      <c r="A208" s="117"/>
      <c r="B208" s="105"/>
      <c r="C208" s="506"/>
      <c r="D208" s="507"/>
      <c r="E208" s="112" t="s">
        <v>639</v>
      </c>
      <c r="F208" s="121"/>
      <c r="G208" s="123"/>
      <c r="H208" s="511"/>
      <c r="I208" s="512"/>
    </row>
    <row r="209" spans="1:9" ht="15.75">
      <c r="A209" s="117">
        <v>2451</v>
      </c>
      <c r="B209" s="140" t="s">
        <v>770</v>
      </c>
      <c r="C209" s="513">
        <v>5</v>
      </c>
      <c r="D209" s="514">
        <v>1</v>
      </c>
      <c r="E209" s="112" t="s">
        <v>101</v>
      </c>
      <c r="F209" s="132" t="s">
        <v>102</v>
      </c>
      <c r="G209" s="128">
        <f>H209+I209</f>
        <v>0</v>
      </c>
      <c r="H209" s="517">
        <f>SUM(H211:H212)</f>
        <v>0</v>
      </c>
      <c r="I209" s="518">
        <f>SUM(I211:I212)</f>
        <v>0</v>
      </c>
    </row>
    <row r="210" spans="1:9" ht="36">
      <c r="A210" s="117"/>
      <c r="B210" s="124"/>
      <c r="C210" s="513"/>
      <c r="D210" s="514"/>
      <c r="E210" s="112" t="s">
        <v>708</v>
      </c>
      <c r="F210" s="127"/>
      <c r="G210" s="128"/>
      <c r="H210" s="517"/>
      <c r="I210" s="518"/>
    </row>
    <row r="211" spans="1:9" ht="15.75">
      <c r="A211" s="117"/>
      <c r="B211" s="124"/>
      <c r="C211" s="513"/>
      <c r="D211" s="514"/>
      <c r="E211" s="224" t="s">
        <v>696</v>
      </c>
      <c r="F211" s="127"/>
      <c r="G211" s="519">
        <f>SUM(H211:I211)</f>
        <v>0</v>
      </c>
      <c r="H211" s="520"/>
      <c r="I211" s="522"/>
    </row>
    <row r="212" spans="1:9" ht="15.75">
      <c r="A212" s="117"/>
      <c r="B212" s="124"/>
      <c r="C212" s="513"/>
      <c r="D212" s="514"/>
      <c r="E212" s="224" t="s">
        <v>690</v>
      </c>
      <c r="F212" s="127"/>
      <c r="G212" s="519">
        <f>SUM(H212:I212)</f>
        <v>0</v>
      </c>
      <c r="H212" s="517"/>
      <c r="I212" s="518"/>
    </row>
    <row r="213" spans="1:9" ht="15.75">
      <c r="A213" s="117">
        <v>2452</v>
      </c>
      <c r="B213" s="140" t="s">
        <v>770</v>
      </c>
      <c r="C213" s="513">
        <v>5</v>
      </c>
      <c r="D213" s="514">
        <v>2</v>
      </c>
      <c r="E213" s="112" t="s">
        <v>103</v>
      </c>
      <c r="F213" s="132" t="s">
        <v>104</v>
      </c>
      <c r="G213" s="128">
        <f>H213+I213</f>
        <v>0</v>
      </c>
      <c r="H213" s="517">
        <f>SUM(H215:H215)</f>
        <v>0</v>
      </c>
      <c r="I213" s="518">
        <f>SUM(I215:I215)</f>
        <v>0</v>
      </c>
    </row>
    <row r="214" spans="1:9" ht="36">
      <c r="A214" s="117"/>
      <c r="B214" s="124"/>
      <c r="C214" s="513"/>
      <c r="D214" s="514"/>
      <c r="E214" s="112" t="s">
        <v>708</v>
      </c>
      <c r="F214" s="127"/>
      <c r="G214" s="128"/>
      <c r="H214" s="517"/>
      <c r="I214" s="518"/>
    </row>
    <row r="215" spans="1:9" ht="15.75">
      <c r="A215" s="117"/>
      <c r="B215" s="124"/>
      <c r="C215" s="513"/>
      <c r="D215" s="514"/>
      <c r="E215" s="112" t="s">
        <v>709</v>
      </c>
      <c r="F215" s="127"/>
      <c r="G215" s="128"/>
      <c r="H215" s="517"/>
      <c r="I215" s="518"/>
    </row>
    <row r="216" spans="1:9" ht="15.75">
      <c r="A216" s="117">
        <v>2453</v>
      </c>
      <c r="B216" s="140" t="s">
        <v>770</v>
      </c>
      <c r="C216" s="513">
        <v>5</v>
      </c>
      <c r="D216" s="514">
        <v>3</v>
      </c>
      <c r="E216" s="112" t="s">
        <v>105</v>
      </c>
      <c r="F216" s="132" t="s">
        <v>106</v>
      </c>
      <c r="G216" s="128">
        <f>H216+I216</f>
        <v>0</v>
      </c>
      <c r="H216" s="517">
        <f>SUM(H218:H218)</f>
        <v>0</v>
      </c>
      <c r="I216" s="518">
        <f>SUM(I218:I218)</f>
        <v>0</v>
      </c>
    </row>
    <row r="217" spans="1:9" ht="36">
      <c r="A217" s="117"/>
      <c r="B217" s="124"/>
      <c r="C217" s="513"/>
      <c r="D217" s="514"/>
      <c r="E217" s="112" t="s">
        <v>708</v>
      </c>
      <c r="F217" s="127"/>
      <c r="G217" s="128"/>
      <c r="H217" s="517"/>
      <c r="I217" s="518"/>
    </row>
    <row r="218" spans="1:9" ht="15.75">
      <c r="A218" s="117"/>
      <c r="B218" s="124"/>
      <c r="C218" s="513"/>
      <c r="D218" s="514"/>
      <c r="E218" s="112" t="s">
        <v>709</v>
      </c>
      <c r="F218" s="127"/>
      <c r="G218" s="128"/>
      <c r="H218" s="517"/>
      <c r="I218" s="518"/>
    </row>
    <row r="219" spans="1:9" ht="15.75">
      <c r="A219" s="117">
        <v>2454</v>
      </c>
      <c r="B219" s="140" t="s">
        <v>770</v>
      </c>
      <c r="C219" s="513">
        <v>5</v>
      </c>
      <c r="D219" s="514">
        <v>4</v>
      </c>
      <c r="E219" s="112" t="s">
        <v>107</v>
      </c>
      <c r="F219" s="132" t="s">
        <v>108</v>
      </c>
      <c r="G219" s="128">
        <f>H219+I219</f>
        <v>0</v>
      </c>
      <c r="H219" s="517">
        <f>SUM(H221:H221)</f>
        <v>0</v>
      </c>
      <c r="I219" s="518">
        <f>SUM(I221:I221)</f>
        <v>0</v>
      </c>
    </row>
    <row r="220" spans="1:9" ht="36">
      <c r="A220" s="117"/>
      <c r="B220" s="124"/>
      <c r="C220" s="513"/>
      <c r="D220" s="514"/>
      <c r="E220" s="112" t="s">
        <v>708</v>
      </c>
      <c r="F220" s="127"/>
      <c r="G220" s="128"/>
      <c r="H220" s="517"/>
      <c r="I220" s="518"/>
    </row>
    <row r="221" spans="1:9" ht="15.75">
      <c r="A221" s="117"/>
      <c r="B221" s="124"/>
      <c r="C221" s="513"/>
      <c r="D221" s="514"/>
      <c r="E221" s="112" t="s">
        <v>709</v>
      </c>
      <c r="F221" s="127"/>
      <c r="G221" s="128"/>
      <c r="H221" s="517"/>
      <c r="I221" s="518"/>
    </row>
    <row r="222" spans="1:9" ht="15.75">
      <c r="A222" s="117">
        <v>2455</v>
      </c>
      <c r="B222" s="140" t="s">
        <v>770</v>
      </c>
      <c r="C222" s="513">
        <v>5</v>
      </c>
      <c r="D222" s="514">
        <v>5</v>
      </c>
      <c r="E222" s="112" t="s">
        <v>109</v>
      </c>
      <c r="F222" s="132" t="s">
        <v>110</v>
      </c>
      <c r="G222" s="128">
        <f>H222+I222</f>
        <v>0</v>
      </c>
      <c r="H222" s="517">
        <f>SUM(H224:H224)</f>
        <v>0</v>
      </c>
      <c r="I222" s="518">
        <f>SUM(I224:I224)</f>
        <v>0</v>
      </c>
    </row>
    <row r="223" spans="1:9" ht="36">
      <c r="A223" s="117"/>
      <c r="B223" s="124"/>
      <c r="C223" s="513"/>
      <c r="D223" s="514"/>
      <c r="E223" s="112" t="s">
        <v>708</v>
      </c>
      <c r="F223" s="127"/>
      <c r="G223" s="128"/>
      <c r="H223" s="517"/>
      <c r="I223" s="518"/>
    </row>
    <row r="224" spans="1:9" ht="15.75">
      <c r="A224" s="117"/>
      <c r="B224" s="124"/>
      <c r="C224" s="513"/>
      <c r="D224" s="514"/>
      <c r="E224" s="112" t="s">
        <v>709</v>
      </c>
      <c r="F224" s="127"/>
      <c r="G224" s="128"/>
      <c r="H224" s="517"/>
      <c r="I224" s="518"/>
    </row>
    <row r="225" spans="1:9" s="9" customFormat="1" ht="10.5" customHeight="1">
      <c r="A225" s="117">
        <v>2460</v>
      </c>
      <c r="B225" s="138" t="s">
        <v>770</v>
      </c>
      <c r="C225" s="506">
        <v>6</v>
      </c>
      <c r="D225" s="507">
        <v>0</v>
      </c>
      <c r="E225" s="120" t="s">
        <v>111</v>
      </c>
      <c r="F225" s="121" t="s">
        <v>112</v>
      </c>
      <c r="G225" s="128">
        <f>H225+I225</f>
        <v>0</v>
      </c>
      <c r="H225" s="517">
        <f>H227</f>
        <v>0</v>
      </c>
      <c r="I225" s="518">
        <f>I227</f>
        <v>0</v>
      </c>
    </row>
    <row r="226" spans="1:9" ht="15.75">
      <c r="A226" s="117"/>
      <c r="B226" s="105"/>
      <c r="C226" s="506"/>
      <c r="D226" s="507"/>
      <c r="E226" s="112" t="s">
        <v>639</v>
      </c>
      <c r="F226" s="121"/>
      <c r="G226" s="123"/>
      <c r="H226" s="511"/>
      <c r="I226" s="512"/>
    </row>
    <row r="227" spans="1:9" ht="15.75">
      <c r="A227" s="117">
        <v>2461</v>
      </c>
      <c r="B227" s="140" t="s">
        <v>770</v>
      </c>
      <c r="C227" s="513">
        <v>6</v>
      </c>
      <c r="D227" s="514">
        <v>1</v>
      </c>
      <c r="E227" s="112" t="s">
        <v>113</v>
      </c>
      <c r="F227" s="132" t="s">
        <v>112</v>
      </c>
      <c r="G227" s="128">
        <f>H227+I227</f>
        <v>0</v>
      </c>
      <c r="H227" s="517">
        <f>SUM(H229:H229)</f>
        <v>0</v>
      </c>
      <c r="I227" s="518">
        <f>SUM(I229:I229)</f>
        <v>0</v>
      </c>
    </row>
    <row r="228" spans="1:9" ht="36">
      <c r="A228" s="117"/>
      <c r="B228" s="124"/>
      <c r="C228" s="513"/>
      <c r="D228" s="514"/>
      <c r="E228" s="112" t="s">
        <v>708</v>
      </c>
      <c r="F228" s="127"/>
      <c r="G228" s="128"/>
      <c r="H228" s="517"/>
      <c r="I228" s="518"/>
    </row>
    <row r="229" spans="1:9" ht="15.75">
      <c r="A229" s="117"/>
      <c r="B229" s="124"/>
      <c r="C229" s="513"/>
      <c r="D229" s="514"/>
      <c r="E229" s="112" t="s">
        <v>709</v>
      </c>
      <c r="F229" s="127"/>
      <c r="G229" s="128"/>
      <c r="H229" s="517"/>
      <c r="I229" s="518"/>
    </row>
    <row r="230" spans="1:9" s="9" customFormat="1" ht="10.5" customHeight="1">
      <c r="A230" s="117">
        <v>2470</v>
      </c>
      <c r="B230" s="138" t="s">
        <v>770</v>
      </c>
      <c r="C230" s="506">
        <v>7</v>
      </c>
      <c r="D230" s="507">
        <v>0</v>
      </c>
      <c r="E230" s="120" t="s">
        <v>114</v>
      </c>
      <c r="F230" s="137" t="s">
        <v>115</v>
      </c>
      <c r="G230" s="128">
        <f>H230+I230</f>
        <v>0</v>
      </c>
      <c r="H230" s="517">
        <f>H232+H235+H238+H241</f>
        <v>0</v>
      </c>
      <c r="I230" s="518">
        <f>I232+I235+I238+I241</f>
        <v>0</v>
      </c>
    </row>
    <row r="231" spans="1:9" ht="15.75">
      <c r="A231" s="117"/>
      <c r="B231" s="105"/>
      <c r="C231" s="506"/>
      <c r="D231" s="507"/>
      <c r="E231" s="112" t="s">
        <v>639</v>
      </c>
      <c r="F231" s="121"/>
      <c r="G231" s="123"/>
      <c r="H231" s="511"/>
      <c r="I231" s="512"/>
    </row>
    <row r="232" spans="1:9" ht="24">
      <c r="A232" s="117">
        <v>2471</v>
      </c>
      <c r="B232" s="140" t="s">
        <v>770</v>
      </c>
      <c r="C232" s="513">
        <v>7</v>
      </c>
      <c r="D232" s="514">
        <v>1</v>
      </c>
      <c r="E232" s="112" t="s">
        <v>116</v>
      </c>
      <c r="F232" s="132" t="s">
        <v>117</v>
      </c>
      <c r="G232" s="128">
        <f>H232+I232</f>
        <v>0</v>
      </c>
      <c r="H232" s="517">
        <f>SUM(H234:H234)</f>
        <v>0</v>
      </c>
      <c r="I232" s="518">
        <f>SUM(I234:I234)</f>
        <v>0</v>
      </c>
    </row>
    <row r="233" spans="1:9" ht="36">
      <c r="A233" s="117"/>
      <c r="B233" s="124"/>
      <c r="C233" s="513"/>
      <c r="D233" s="514"/>
      <c r="E233" s="112" t="s">
        <v>708</v>
      </c>
      <c r="F233" s="127"/>
      <c r="G233" s="128"/>
      <c r="H233" s="517"/>
      <c r="I233" s="518"/>
    </row>
    <row r="234" spans="1:9" ht="15.75">
      <c r="A234" s="117"/>
      <c r="B234" s="124"/>
      <c r="C234" s="513"/>
      <c r="D234" s="514"/>
      <c r="E234" s="112" t="s">
        <v>709</v>
      </c>
      <c r="F234" s="127"/>
      <c r="G234" s="128"/>
      <c r="H234" s="517"/>
      <c r="I234" s="518"/>
    </row>
    <row r="235" spans="1:9" ht="15.75">
      <c r="A235" s="117">
        <v>2472</v>
      </c>
      <c r="B235" s="140" t="s">
        <v>770</v>
      </c>
      <c r="C235" s="513">
        <v>7</v>
      </c>
      <c r="D235" s="514">
        <v>2</v>
      </c>
      <c r="E235" s="112" t="s">
        <v>118</v>
      </c>
      <c r="F235" s="142" t="s">
        <v>119</v>
      </c>
      <c r="G235" s="128">
        <f>H235+I235</f>
        <v>0</v>
      </c>
      <c r="H235" s="517">
        <f>SUM(H237:H237)</f>
        <v>0</v>
      </c>
      <c r="I235" s="518">
        <f>SUM(I237:I237)</f>
        <v>0</v>
      </c>
    </row>
    <row r="236" spans="1:9" ht="36">
      <c r="A236" s="117"/>
      <c r="B236" s="124"/>
      <c r="C236" s="513"/>
      <c r="D236" s="514"/>
      <c r="E236" s="112" t="s">
        <v>708</v>
      </c>
      <c r="F236" s="127"/>
      <c r="G236" s="128"/>
      <c r="H236" s="517"/>
      <c r="I236" s="518"/>
    </row>
    <row r="237" spans="1:9" ht="15.75">
      <c r="A237" s="117"/>
      <c r="B237" s="124"/>
      <c r="C237" s="513"/>
      <c r="D237" s="514"/>
      <c r="E237" s="112" t="s">
        <v>709</v>
      </c>
      <c r="F237" s="127"/>
      <c r="G237" s="128"/>
      <c r="H237" s="517"/>
      <c r="I237" s="518"/>
    </row>
    <row r="238" spans="1:9" ht="15.75">
      <c r="A238" s="117">
        <v>2473</v>
      </c>
      <c r="B238" s="140" t="s">
        <v>770</v>
      </c>
      <c r="C238" s="513">
        <v>7</v>
      </c>
      <c r="D238" s="514">
        <v>3</v>
      </c>
      <c r="E238" s="112" t="s">
        <v>120</v>
      </c>
      <c r="F238" s="132" t="s">
        <v>121</v>
      </c>
      <c r="G238" s="128">
        <f>H238+I238</f>
        <v>0</v>
      </c>
      <c r="H238" s="517">
        <f>SUM(H240:H240)</f>
        <v>0</v>
      </c>
      <c r="I238" s="518">
        <f>SUM(I240:I240)</f>
        <v>0</v>
      </c>
    </row>
    <row r="239" spans="1:9" ht="36">
      <c r="A239" s="117"/>
      <c r="B239" s="124"/>
      <c r="C239" s="513"/>
      <c r="D239" s="514"/>
      <c r="E239" s="112" t="s">
        <v>708</v>
      </c>
      <c r="F239" s="127"/>
      <c r="G239" s="128"/>
      <c r="H239" s="517"/>
      <c r="I239" s="518"/>
    </row>
    <row r="240" spans="1:9" ht="15.75">
      <c r="A240" s="117"/>
      <c r="B240" s="124"/>
      <c r="C240" s="513"/>
      <c r="D240" s="514"/>
      <c r="E240" s="112" t="s">
        <v>709</v>
      </c>
      <c r="F240" s="127"/>
      <c r="G240" s="128"/>
      <c r="H240" s="517"/>
      <c r="I240" s="518"/>
    </row>
    <row r="241" spans="1:9" ht="15.75">
      <c r="A241" s="117">
        <v>2474</v>
      </c>
      <c r="B241" s="140" t="s">
        <v>770</v>
      </c>
      <c r="C241" s="513">
        <v>7</v>
      </c>
      <c r="D241" s="514">
        <v>4</v>
      </c>
      <c r="E241" s="112" t="s">
        <v>122</v>
      </c>
      <c r="F241" s="127" t="s">
        <v>123</v>
      </c>
      <c r="G241" s="128">
        <f>H241+I241</f>
        <v>0</v>
      </c>
      <c r="H241" s="517">
        <f>SUM(H243:H243)</f>
        <v>0</v>
      </c>
      <c r="I241" s="518">
        <f>SUM(I243:I243)</f>
        <v>0</v>
      </c>
    </row>
    <row r="242" spans="1:9" ht="36">
      <c r="A242" s="117"/>
      <c r="B242" s="124"/>
      <c r="C242" s="513"/>
      <c r="D242" s="514"/>
      <c r="E242" s="112" t="s">
        <v>708</v>
      </c>
      <c r="F242" s="127"/>
      <c r="G242" s="128"/>
      <c r="H242" s="517"/>
      <c r="I242" s="518"/>
    </row>
    <row r="243" spans="1:9" ht="29.25" customHeight="1">
      <c r="A243" s="117"/>
      <c r="B243" s="124"/>
      <c r="C243" s="513"/>
      <c r="D243" s="514"/>
      <c r="E243" s="112" t="s">
        <v>709</v>
      </c>
      <c r="F243" s="127"/>
      <c r="G243" s="128"/>
      <c r="H243" s="517"/>
      <c r="I243" s="518"/>
    </row>
    <row r="244" spans="1:9" s="9" customFormat="1" ht="10.5" customHeight="1">
      <c r="A244" s="117">
        <v>2480</v>
      </c>
      <c r="B244" s="138" t="s">
        <v>770</v>
      </c>
      <c r="C244" s="506">
        <v>8</v>
      </c>
      <c r="D244" s="507">
        <v>0</v>
      </c>
      <c r="E244" s="120" t="s">
        <v>124</v>
      </c>
      <c r="F244" s="121" t="s">
        <v>125</v>
      </c>
      <c r="G244" s="128">
        <f>H244+I244</f>
        <v>0</v>
      </c>
      <c r="H244" s="517">
        <f>H246+H249+H252+H255</f>
        <v>0</v>
      </c>
      <c r="I244" s="518">
        <f>I246+I249+I252+I255</f>
        <v>0</v>
      </c>
    </row>
    <row r="245" spans="1:9" ht="15.75">
      <c r="A245" s="117"/>
      <c r="B245" s="105"/>
      <c r="C245" s="506"/>
      <c r="D245" s="507"/>
      <c r="E245" s="112" t="s">
        <v>639</v>
      </c>
      <c r="F245" s="121"/>
      <c r="G245" s="123"/>
      <c r="H245" s="511"/>
      <c r="I245" s="512"/>
    </row>
    <row r="246" spans="1:9" ht="36">
      <c r="A246" s="117">
        <v>2481</v>
      </c>
      <c r="B246" s="140" t="s">
        <v>770</v>
      </c>
      <c r="C246" s="513">
        <v>8</v>
      </c>
      <c r="D246" s="514">
        <v>1</v>
      </c>
      <c r="E246" s="112" t="s">
        <v>126</v>
      </c>
      <c r="F246" s="132" t="s">
        <v>127</v>
      </c>
      <c r="G246" s="128">
        <f>H246+I246</f>
        <v>0</v>
      </c>
      <c r="H246" s="517">
        <f>SUM(H248:H248)</f>
        <v>0</v>
      </c>
      <c r="I246" s="518">
        <f>SUM(I248:I248)</f>
        <v>0</v>
      </c>
    </row>
    <row r="247" spans="1:9" ht="36">
      <c r="A247" s="117"/>
      <c r="B247" s="124"/>
      <c r="C247" s="513"/>
      <c r="D247" s="514"/>
      <c r="E247" s="112" t="s">
        <v>708</v>
      </c>
      <c r="F247" s="127"/>
      <c r="G247" s="128"/>
      <c r="H247" s="517"/>
      <c r="I247" s="518"/>
    </row>
    <row r="248" spans="1:9" ht="15.75">
      <c r="A248" s="117"/>
      <c r="B248" s="124"/>
      <c r="C248" s="513"/>
      <c r="D248" s="514"/>
      <c r="E248" s="112" t="s">
        <v>709</v>
      </c>
      <c r="F248" s="127"/>
      <c r="G248" s="128"/>
      <c r="H248" s="517"/>
      <c r="I248" s="518"/>
    </row>
    <row r="249" spans="1:9" ht="36">
      <c r="A249" s="117">
        <v>2482</v>
      </c>
      <c r="B249" s="140" t="s">
        <v>770</v>
      </c>
      <c r="C249" s="513">
        <v>8</v>
      </c>
      <c r="D249" s="514">
        <v>2</v>
      </c>
      <c r="E249" s="112" t="s">
        <v>128</v>
      </c>
      <c r="F249" s="132" t="s">
        <v>129</v>
      </c>
      <c r="G249" s="128">
        <f>H249+I249</f>
        <v>0</v>
      </c>
      <c r="H249" s="517">
        <f>SUM(H251:H251)</f>
        <v>0</v>
      </c>
      <c r="I249" s="518">
        <f>SUM(I251:I251)</f>
        <v>0</v>
      </c>
    </row>
    <row r="250" spans="1:9" ht="36">
      <c r="A250" s="117"/>
      <c r="B250" s="124"/>
      <c r="C250" s="513"/>
      <c r="D250" s="514"/>
      <c r="E250" s="112" t="s">
        <v>708</v>
      </c>
      <c r="F250" s="127"/>
      <c r="G250" s="128"/>
      <c r="H250" s="517"/>
      <c r="I250" s="518"/>
    </row>
    <row r="251" spans="1:9" ht="15.75">
      <c r="A251" s="117"/>
      <c r="B251" s="124"/>
      <c r="C251" s="513"/>
      <c r="D251" s="514"/>
      <c r="E251" s="112" t="s">
        <v>709</v>
      </c>
      <c r="F251" s="127"/>
      <c r="G251" s="128"/>
      <c r="H251" s="517"/>
      <c r="I251" s="518"/>
    </row>
    <row r="252" spans="1:9" ht="24">
      <c r="A252" s="117">
        <v>2483</v>
      </c>
      <c r="B252" s="140" t="s">
        <v>770</v>
      </c>
      <c r="C252" s="513">
        <v>8</v>
      </c>
      <c r="D252" s="514">
        <v>3</v>
      </c>
      <c r="E252" s="112" t="s">
        <v>130</v>
      </c>
      <c r="F252" s="132" t="s">
        <v>131</v>
      </c>
      <c r="G252" s="128">
        <f>H252+I252</f>
        <v>0</v>
      </c>
      <c r="H252" s="517">
        <f>SUM(H254:H254)</f>
        <v>0</v>
      </c>
      <c r="I252" s="518">
        <f>SUM(I254:I254)</f>
        <v>0</v>
      </c>
    </row>
    <row r="253" spans="1:9" ht="36">
      <c r="A253" s="117"/>
      <c r="B253" s="124"/>
      <c r="C253" s="513"/>
      <c r="D253" s="514"/>
      <c r="E253" s="112" t="s">
        <v>708</v>
      </c>
      <c r="F253" s="127"/>
      <c r="G253" s="128"/>
      <c r="H253" s="517"/>
      <c r="I253" s="518"/>
    </row>
    <row r="254" spans="1:9" ht="37.5" customHeight="1">
      <c r="A254" s="117"/>
      <c r="B254" s="124"/>
      <c r="C254" s="513"/>
      <c r="D254" s="514"/>
      <c r="E254" s="112" t="s">
        <v>709</v>
      </c>
      <c r="F254" s="127"/>
      <c r="G254" s="128"/>
      <c r="H254" s="517"/>
      <c r="I254" s="518"/>
    </row>
    <row r="255" spans="1:9" ht="36">
      <c r="A255" s="117">
        <v>2484</v>
      </c>
      <c r="B255" s="140" t="s">
        <v>770</v>
      </c>
      <c r="C255" s="513">
        <v>8</v>
      </c>
      <c r="D255" s="514">
        <v>4</v>
      </c>
      <c r="E255" s="112" t="s">
        <v>132</v>
      </c>
      <c r="F255" s="132" t="s">
        <v>133</v>
      </c>
      <c r="G255" s="128">
        <f>H255+I255</f>
        <v>0</v>
      </c>
      <c r="H255" s="517">
        <f>SUM(H257:H257)</f>
        <v>0</v>
      </c>
      <c r="I255" s="518">
        <f>SUM(I257:I257)</f>
        <v>0</v>
      </c>
    </row>
    <row r="256" spans="1:9" ht="36">
      <c r="A256" s="117"/>
      <c r="B256" s="124"/>
      <c r="C256" s="513"/>
      <c r="D256" s="514"/>
      <c r="E256" s="112" t="s">
        <v>708</v>
      </c>
      <c r="F256" s="127"/>
      <c r="G256" s="128"/>
      <c r="H256" s="517"/>
      <c r="I256" s="518"/>
    </row>
    <row r="257" spans="1:9" ht="15.75">
      <c r="A257" s="117"/>
      <c r="B257" s="124"/>
      <c r="C257" s="513"/>
      <c r="D257" s="514"/>
      <c r="E257" s="112" t="s">
        <v>709</v>
      </c>
      <c r="F257" s="127"/>
      <c r="G257" s="128"/>
      <c r="H257" s="517"/>
      <c r="I257" s="518"/>
    </row>
    <row r="258" spans="1:9" s="9" customFormat="1" ht="10.5" customHeight="1">
      <c r="A258" s="117">
        <v>2490</v>
      </c>
      <c r="B258" s="138" t="s">
        <v>770</v>
      </c>
      <c r="C258" s="506">
        <v>9</v>
      </c>
      <c r="D258" s="507">
        <v>0</v>
      </c>
      <c r="E258" s="120" t="s">
        <v>140</v>
      </c>
      <c r="F258" s="121" t="s">
        <v>141</v>
      </c>
      <c r="G258" s="538">
        <f>H258+I258</f>
        <v>0</v>
      </c>
      <c r="H258" s="539">
        <f>H262</f>
        <v>0</v>
      </c>
      <c r="I258" s="540">
        <f>I260+I261+I262</f>
        <v>0</v>
      </c>
    </row>
    <row r="259" spans="1:9" s="9" customFormat="1" ht="18.75" customHeight="1">
      <c r="A259" s="117"/>
      <c r="B259" s="105"/>
      <c r="C259" s="506"/>
      <c r="D259" s="507"/>
      <c r="E259" s="112" t="s">
        <v>639</v>
      </c>
      <c r="F259" s="121"/>
      <c r="G259" s="123"/>
      <c r="H259" s="511"/>
      <c r="I259" s="512"/>
    </row>
    <row r="260" spans="1:9" s="9" customFormat="1" ht="20.25" customHeight="1">
      <c r="A260" s="117"/>
      <c r="B260" s="105"/>
      <c r="C260" s="506"/>
      <c r="D260" s="507"/>
      <c r="E260" s="313" t="s">
        <v>745</v>
      </c>
      <c r="F260" s="121"/>
      <c r="G260" s="519"/>
      <c r="H260" s="511"/>
      <c r="I260" s="522"/>
    </row>
    <row r="261" spans="1:9" ht="15.75">
      <c r="A261" s="117"/>
      <c r="B261" s="105"/>
      <c r="C261" s="506"/>
      <c r="D261" s="507"/>
      <c r="E261" s="313" t="s">
        <v>757</v>
      </c>
      <c r="F261" s="121"/>
      <c r="G261" s="519">
        <f>SUM(H261:I261)</f>
        <v>0</v>
      </c>
      <c r="H261" s="511"/>
      <c r="I261" s="522"/>
    </row>
    <row r="262" spans="1:9" ht="24">
      <c r="A262" s="117">
        <v>2491</v>
      </c>
      <c r="B262" s="140" t="s">
        <v>770</v>
      </c>
      <c r="C262" s="513">
        <v>9</v>
      </c>
      <c r="D262" s="514">
        <v>1</v>
      </c>
      <c r="E262" s="112" t="s">
        <v>140</v>
      </c>
      <c r="F262" s="132" t="s">
        <v>142</v>
      </c>
      <c r="G262" s="128">
        <f>H262+I262</f>
        <v>0</v>
      </c>
      <c r="H262" s="517">
        <f>SUM(H264:H264)</f>
        <v>0</v>
      </c>
      <c r="I262" s="518">
        <f>SUM(I264:I264)</f>
        <v>0</v>
      </c>
    </row>
    <row r="263" spans="1:9" ht="36">
      <c r="A263" s="117"/>
      <c r="B263" s="124"/>
      <c r="C263" s="513"/>
      <c r="D263" s="514"/>
      <c r="E263" s="112" t="s">
        <v>708</v>
      </c>
      <c r="F263" s="127"/>
      <c r="G263" s="128"/>
      <c r="H263" s="517"/>
      <c r="I263" s="518"/>
    </row>
    <row r="264" spans="1:9" s="8" customFormat="1" ht="34.5" customHeight="1">
      <c r="A264" s="117"/>
      <c r="B264" s="124"/>
      <c r="C264" s="513"/>
      <c r="D264" s="514"/>
      <c r="E264" s="112" t="s">
        <v>709</v>
      </c>
      <c r="F264" s="127"/>
      <c r="G264" s="128"/>
      <c r="H264" s="517"/>
      <c r="I264" s="518"/>
    </row>
    <row r="265" spans="1:9" ht="11.25" customHeight="1">
      <c r="A265" s="134">
        <v>2500</v>
      </c>
      <c r="B265" s="138" t="s">
        <v>772</v>
      </c>
      <c r="C265" s="506">
        <v>0</v>
      </c>
      <c r="D265" s="507">
        <v>0</v>
      </c>
      <c r="E265" s="139" t="s">
        <v>296</v>
      </c>
      <c r="F265" s="135" t="s">
        <v>143</v>
      </c>
      <c r="G265" s="141">
        <f>H265+I265</f>
        <v>530</v>
      </c>
      <c r="H265" s="527">
        <f>SUM(H267,H273,H278,H283,H288,H293)</f>
        <v>530</v>
      </c>
      <c r="I265" s="528">
        <f>SUM(I267,I273,I278,I283,I288,I293)</f>
        <v>0</v>
      </c>
    </row>
    <row r="266" spans="1:9" ht="15.75">
      <c r="A266" s="111"/>
      <c r="B266" s="105"/>
      <c r="C266" s="498"/>
      <c r="D266" s="499"/>
      <c r="E266" s="112" t="s">
        <v>638</v>
      </c>
      <c r="F266" s="113"/>
      <c r="G266" s="503"/>
      <c r="H266" s="504"/>
      <c r="I266" s="505"/>
    </row>
    <row r="267" spans="1:9" s="9" customFormat="1" ht="10.5" customHeight="1">
      <c r="A267" s="117">
        <v>2510</v>
      </c>
      <c r="B267" s="138" t="s">
        <v>772</v>
      </c>
      <c r="C267" s="506">
        <v>1</v>
      </c>
      <c r="D267" s="507">
        <v>0</v>
      </c>
      <c r="E267" s="120" t="s">
        <v>144</v>
      </c>
      <c r="F267" s="121" t="s">
        <v>145</v>
      </c>
      <c r="G267" s="536">
        <f>H267+I267</f>
        <v>530</v>
      </c>
      <c r="H267" s="525">
        <f>H269</f>
        <v>530</v>
      </c>
      <c r="I267" s="537">
        <f>I269</f>
        <v>0</v>
      </c>
    </row>
    <row r="268" spans="1:9" ht="15.75">
      <c r="A268" s="117"/>
      <c r="B268" s="105"/>
      <c r="C268" s="506"/>
      <c r="D268" s="507"/>
      <c r="E268" s="112" t="s">
        <v>639</v>
      </c>
      <c r="F268" s="121"/>
      <c r="G268" s="123"/>
      <c r="H268" s="511"/>
      <c r="I268" s="512"/>
    </row>
    <row r="269" spans="1:9" ht="15.75">
      <c r="A269" s="117">
        <v>2511</v>
      </c>
      <c r="B269" s="140" t="s">
        <v>772</v>
      </c>
      <c r="C269" s="513">
        <v>1</v>
      </c>
      <c r="D269" s="514">
        <v>1</v>
      </c>
      <c r="E269" s="112" t="s">
        <v>144</v>
      </c>
      <c r="F269" s="132" t="s">
        <v>146</v>
      </c>
      <c r="G269" s="128">
        <f>H269+I269</f>
        <v>530</v>
      </c>
      <c r="H269" s="517">
        <f>SUM(H271:H272)</f>
        <v>530</v>
      </c>
      <c r="I269" s="518">
        <f>SUM(I271:I272)</f>
        <v>0</v>
      </c>
    </row>
    <row r="270" spans="1:9" ht="36">
      <c r="A270" s="117"/>
      <c r="B270" s="124"/>
      <c r="C270" s="513"/>
      <c r="D270" s="514"/>
      <c r="E270" s="112" t="s">
        <v>708</v>
      </c>
      <c r="F270" s="127"/>
      <c r="G270" s="128"/>
      <c r="H270" s="517"/>
      <c r="I270" s="518"/>
    </row>
    <row r="271" spans="1:9" ht="15.75">
      <c r="A271" s="117"/>
      <c r="B271" s="124"/>
      <c r="C271" s="513"/>
      <c r="D271" s="514"/>
      <c r="E271" s="201" t="s">
        <v>564</v>
      </c>
      <c r="F271" s="127"/>
      <c r="G271" s="519">
        <f>SUM(H271:I271)</f>
        <v>500</v>
      </c>
      <c r="H271" s="519">
        <v>500</v>
      </c>
      <c r="I271" s="518"/>
    </row>
    <row r="272" spans="1:9" ht="15.75">
      <c r="A272" s="117"/>
      <c r="B272" s="124"/>
      <c r="C272" s="513"/>
      <c r="D272" s="514"/>
      <c r="E272" s="224" t="s">
        <v>733</v>
      </c>
      <c r="F272" s="127"/>
      <c r="G272" s="519">
        <f>SUM(H272:I272)</f>
        <v>30</v>
      </c>
      <c r="H272" s="519">
        <v>30</v>
      </c>
      <c r="I272" s="518"/>
    </row>
    <row r="273" spans="1:9" s="9" customFormat="1" ht="10.5" customHeight="1">
      <c r="A273" s="117">
        <v>2520</v>
      </c>
      <c r="B273" s="138" t="s">
        <v>772</v>
      </c>
      <c r="C273" s="506">
        <v>2</v>
      </c>
      <c r="D273" s="507">
        <v>0</v>
      </c>
      <c r="E273" s="120" t="s">
        <v>147</v>
      </c>
      <c r="F273" s="121" t="s">
        <v>148</v>
      </c>
      <c r="G273" s="536">
        <f>H273+I273</f>
        <v>0</v>
      </c>
      <c r="H273" s="525">
        <f>H275</f>
        <v>0</v>
      </c>
      <c r="I273" s="537">
        <f>I275</f>
        <v>0</v>
      </c>
    </row>
    <row r="274" spans="1:9" ht="15.75">
      <c r="A274" s="117"/>
      <c r="B274" s="105"/>
      <c r="C274" s="506"/>
      <c r="D274" s="507"/>
      <c r="E274" s="112" t="s">
        <v>639</v>
      </c>
      <c r="F274" s="121"/>
      <c r="G274" s="123"/>
      <c r="H274" s="511"/>
      <c r="I274" s="512"/>
    </row>
    <row r="275" spans="1:9" ht="15.75">
      <c r="A275" s="117">
        <v>2521</v>
      </c>
      <c r="B275" s="140" t="s">
        <v>772</v>
      </c>
      <c r="C275" s="513">
        <v>2</v>
      </c>
      <c r="D275" s="514">
        <v>1</v>
      </c>
      <c r="E275" s="112" t="s">
        <v>149</v>
      </c>
      <c r="F275" s="132" t="s">
        <v>150</v>
      </c>
      <c r="G275" s="128">
        <f>H275+I275</f>
        <v>0</v>
      </c>
      <c r="H275" s="517">
        <f>SUM(H277:H277)</f>
        <v>0</v>
      </c>
      <c r="I275" s="518">
        <f>SUM(I277:I277)</f>
        <v>0</v>
      </c>
    </row>
    <row r="276" spans="1:9" ht="36">
      <c r="A276" s="117"/>
      <c r="B276" s="124"/>
      <c r="C276" s="513"/>
      <c r="D276" s="514"/>
      <c r="E276" s="112" t="s">
        <v>708</v>
      </c>
      <c r="F276" s="127"/>
      <c r="G276" s="128"/>
      <c r="H276" s="517"/>
      <c r="I276" s="518"/>
    </row>
    <row r="277" spans="1:9" ht="15.75">
      <c r="A277" s="117"/>
      <c r="B277" s="124"/>
      <c r="C277" s="513"/>
      <c r="D277" s="514"/>
      <c r="E277" s="112" t="s">
        <v>709</v>
      </c>
      <c r="F277" s="127"/>
      <c r="G277" s="128"/>
      <c r="H277" s="517"/>
      <c r="I277" s="518"/>
    </row>
    <row r="278" spans="1:9" s="9" customFormat="1" ht="10.5" customHeight="1">
      <c r="A278" s="117">
        <v>2530</v>
      </c>
      <c r="B278" s="138" t="s">
        <v>772</v>
      </c>
      <c r="C278" s="506">
        <v>3</v>
      </c>
      <c r="D278" s="507">
        <v>0</v>
      </c>
      <c r="E278" s="120" t="s">
        <v>151</v>
      </c>
      <c r="F278" s="121" t="s">
        <v>152</v>
      </c>
      <c r="G278" s="128">
        <f>H278+I278</f>
        <v>0</v>
      </c>
      <c r="H278" s="517">
        <f>H280</f>
        <v>0</v>
      </c>
      <c r="I278" s="518">
        <f>I280</f>
        <v>0</v>
      </c>
    </row>
    <row r="279" spans="1:9" ht="15.75">
      <c r="A279" s="117"/>
      <c r="B279" s="105"/>
      <c r="C279" s="506"/>
      <c r="D279" s="507"/>
      <c r="E279" s="112" t="s">
        <v>639</v>
      </c>
      <c r="F279" s="121"/>
      <c r="G279" s="123"/>
      <c r="H279" s="511"/>
      <c r="I279" s="512"/>
    </row>
    <row r="280" spans="1:9" ht="15.75">
      <c r="A280" s="117">
        <v>3531</v>
      </c>
      <c r="B280" s="140" t="s">
        <v>772</v>
      </c>
      <c r="C280" s="513">
        <v>3</v>
      </c>
      <c r="D280" s="514">
        <v>1</v>
      </c>
      <c r="E280" s="112" t="s">
        <v>151</v>
      </c>
      <c r="F280" s="132" t="s">
        <v>153</v>
      </c>
      <c r="G280" s="128">
        <f>H280+I280</f>
        <v>0</v>
      </c>
      <c r="H280" s="517">
        <f>SUM(H282:H282)</f>
        <v>0</v>
      </c>
      <c r="I280" s="518">
        <f>SUM(I282:I282)</f>
        <v>0</v>
      </c>
    </row>
    <row r="281" spans="1:9" ht="36">
      <c r="A281" s="117"/>
      <c r="B281" s="124"/>
      <c r="C281" s="513"/>
      <c r="D281" s="514"/>
      <c r="E281" s="112" t="s">
        <v>708</v>
      </c>
      <c r="F281" s="127"/>
      <c r="G281" s="128"/>
      <c r="H281" s="517"/>
      <c r="I281" s="518"/>
    </row>
    <row r="282" spans="1:9" ht="15.75">
      <c r="A282" s="117"/>
      <c r="B282" s="124"/>
      <c r="C282" s="513"/>
      <c r="D282" s="514"/>
      <c r="E282" s="112" t="s">
        <v>709</v>
      </c>
      <c r="F282" s="127"/>
      <c r="G282" s="128"/>
      <c r="H282" s="517"/>
      <c r="I282" s="518"/>
    </row>
    <row r="283" spans="1:9" s="9" customFormat="1" ht="10.5" customHeight="1">
      <c r="A283" s="117">
        <v>2540</v>
      </c>
      <c r="B283" s="138" t="s">
        <v>772</v>
      </c>
      <c r="C283" s="506">
        <v>4</v>
      </c>
      <c r="D283" s="507">
        <v>0</v>
      </c>
      <c r="E283" s="120" t="s">
        <v>154</v>
      </c>
      <c r="F283" s="121" t="s">
        <v>155</v>
      </c>
      <c r="G283" s="128">
        <f>H283+I283</f>
        <v>0</v>
      </c>
      <c r="H283" s="517">
        <f>H285</f>
        <v>0</v>
      </c>
      <c r="I283" s="518">
        <f>I285</f>
        <v>0</v>
      </c>
    </row>
    <row r="284" spans="1:9" ht="17.25" customHeight="1">
      <c r="A284" s="117"/>
      <c r="B284" s="105"/>
      <c r="C284" s="506"/>
      <c r="D284" s="507"/>
      <c r="E284" s="112" t="s">
        <v>639</v>
      </c>
      <c r="F284" s="121"/>
      <c r="G284" s="123"/>
      <c r="H284" s="511"/>
      <c r="I284" s="512"/>
    </row>
    <row r="285" spans="1:9" ht="15.75">
      <c r="A285" s="117">
        <v>2541</v>
      </c>
      <c r="B285" s="140" t="s">
        <v>772</v>
      </c>
      <c r="C285" s="513">
        <v>4</v>
      </c>
      <c r="D285" s="514">
        <v>1</v>
      </c>
      <c r="E285" s="112" t="s">
        <v>154</v>
      </c>
      <c r="F285" s="132" t="s">
        <v>156</v>
      </c>
      <c r="G285" s="128">
        <f>H285+I285</f>
        <v>0</v>
      </c>
      <c r="H285" s="517">
        <f>SUM(H287:H287)</f>
        <v>0</v>
      </c>
      <c r="I285" s="518">
        <f>SUM(I287:I287)</f>
        <v>0</v>
      </c>
    </row>
    <row r="286" spans="1:9" ht="36">
      <c r="A286" s="117"/>
      <c r="B286" s="124"/>
      <c r="C286" s="513"/>
      <c r="D286" s="514"/>
      <c r="E286" s="112" t="s">
        <v>708</v>
      </c>
      <c r="F286" s="127"/>
      <c r="G286" s="128"/>
      <c r="H286" s="517"/>
      <c r="I286" s="518"/>
    </row>
    <row r="287" spans="1:9" ht="27" customHeight="1">
      <c r="A287" s="117"/>
      <c r="B287" s="124"/>
      <c r="C287" s="513"/>
      <c r="D287" s="514"/>
      <c r="E287" s="112" t="s">
        <v>709</v>
      </c>
      <c r="F287" s="127"/>
      <c r="G287" s="128"/>
      <c r="H287" s="517"/>
      <c r="I287" s="518"/>
    </row>
    <row r="288" spans="1:9" s="9" customFormat="1" ht="10.5" customHeight="1">
      <c r="A288" s="117">
        <v>2550</v>
      </c>
      <c r="B288" s="138" t="s">
        <v>772</v>
      </c>
      <c r="C288" s="506">
        <v>5</v>
      </c>
      <c r="D288" s="507">
        <v>0</v>
      </c>
      <c r="E288" s="120" t="s">
        <v>157</v>
      </c>
      <c r="F288" s="121" t="s">
        <v>158</v>
      </c>
      <c r="G288" s="128">
        <f>H288+I288</f>
        <v>0</v>
      </c>
      <c r="H288" s="517">
        <f>H290</f>
        <v>0</v>
      </c>
      <c r="I288" s="518">
        <f>I290</f>
        <v>0</v>
      </c>
    </row>
    <row r="289" spans="1:9" ht="15.75">
      <c r="A289" s="117"/>
      <c r="B289" s="105"/>
      <c r="C289" s="506"/>
      <c r="D289" s="507"/>
      <c r="E289" s="112" t="s">
        <v>639</v>
      </c>
      <c r="F289" s="121"/>
      <c r="G289" s="123"/>
      <c r="H289" s="511"/>
      <c r="I289" s="512"/>
    </row>
    <row r="290" spans="1:9" ht="24">
      <c r="A290" s="117">
        <v>2551</v>
      </c>
      <c r="B290" s="140" t="s">
        <v>772</v>
      </c>
      <c r="C290" s="513">
        <v>5</v>
      </c>
      <c r="D290" s="514">
        <v>1</v>
      </c>
      <c r="E290" s="112" t="s">
        <v>157</v>
      </c>
      <c r="F290" s="132" t="s">
        <v>159</v>
      </c>
      <c r="G290" s="128">
        <f>H290+I290</f>
        <v>0</v>
      </c>
      <c r="H290" s="517">
        <f>SUM(H292:H292)</f>
        <v>0</v>
      </c>
      <c r="I290" s="518">
        <f>SUM(I292:I292)</f>
        <v>0</v>
      </c>
    </row>
    <row r="291" spans="1:9" ht="36">
      <c r="A291" s="117"/>
      <c r="B291" s="124"/>
      <c r="C291" s="513"/>
      <c r="D291" s="514"/>
      <c r="E291" s="112" t="s">
        <v>708</v>
      </c>
      <c r="F291" s="127"/>
      <c r="G291" s="128"/>
      <c r="H291" s="517"/>
      <c r="I291" s="518"/>
    </row>
    <row r="292" spans="1:9" ht="15.75">
      <c r="A292" s="117"/>
      <c r="B292" s="124"/>
      <c r="C292" s="513"/>
      <c r="D292" s="514"/>
      <c r="E292" s="112" t="s">
        <v>709</v>
      </c>
      <c r="F292" s="127"/>
      <c r="G292" s="128"/>
      <c r="H292" s="517"/>
      <c r="I292" s="518"/>
    </row>
    <row r="293" spans="1:9" s="9" customFormat="1" ht="17.25" customHeight="1">
      <c r="A293" s="117">
        <v>2560</v>
      </c>
      <c r="B293" s="138" t="s">
        <v>772</v>
      </c>
      <c r="C293" s="506">
        <v>6</v>
      </c>
      <c r="D293" s="507">
        <v>0</v>
      </c>
      <c r="E293" s="120" t="s">
        <v>160</v>
      </c>
      <c r="F293" s="121" t="s">
        <v>161</v>
      </c>
      <c r="G293" s="128">
        <f>H293+I293</f>
        <v>0</v>
      </c>
      <c r="H293" s="517">
        <f>H295</f>
        <v>0</v>
      </c>
      <c r="I293" s="518">
        <f>I295</f>
        <v>0</v>
      </c>
    </row>
    <row r="294" spans="1:9" ht="15.75">
      <c r="A294" s="117"/>
      <c r="B294" s="105"/>
      <c r="C294" s="506"/>
      <c r="D294" s="507"/>
      <c r="E294" s="112" t="s">
        <v>639</v>
      </c>
      <c r="F294" s="121"/>
      <c r="G294" s="123"/>
      <c r="H294" s="511"/>
      <c r="I294" s="512"/>
    </row>
    <row r="295" spans="1:9" ht="28.5">
      <c r="A295" s="117">
        <v>2561</v>
      </c>
      <c r="B295" s="140" t="s">
        <v>772</v>
      </c>
      <c r="C295" s="513">
        <v>6</v>
      </c>
      <c r="D295" s="514">
        <v>1</v>
      </c>
      <c r="E295" s="112" t="s">
        <v>160</v>
      </c>
      <c r="F295" s="132" t="s">
        <v>162</v>
      </c>
      <c r="G295" s="128">
        <f>H295+I295</f>
        <v>0</v>
      </c>
      <c r="H295" s="517">
        <f>SUM(H297:H297)</f>
        <v>0</v>
      </c>
      <c r="I295" s="518">
        <f>SUM(I297:I297)</f>
        <v>0</v>
      </c>
    </row>
    <row r="296" spans="1:9" ht="36">
      <c r="A296" s="117"/>
      <c r="B296" s="124"/>
      <c r="C296" s="513"/>
      <c r="D296" s="514"/>
      <c r="E296" s="112" t="s">
        <v>708</v>
      </c>
      <c r="F296" s="127"/>
      <c r="G296" s="128"/>
      <c r="H296" s="517"/>
      <c r="I296" s="518"/>
    </row>
    <row r="297" spans="1:9" s="8" customFormat="1" ht="44.25" customHeight="1">
      <c r="A297" s="117"/>
      <c r="B297" s="124"/>
      <c r="C297" s="513"/>
      <c r="D297" s="514"/>
      <c r="E297" s="112" t="s">
        <v>709</v>
      </c>
      <c r="F297" s="127"/>
      <c r="G297" s="128"/>
      <c r="H297" s="517"/>
      <c r="I297" s="518"/>
    </row>
    <row r="298" spans="1:9" ht="26.25" customHeight="1">
      <c r="A298" s="134">
        <v>2600</v>
      </c>
      <c r="B298" s="138" t="s">
        <v>773</v>
      </c>
      <c r="C298" s="506">
        <v>0</v>
      </c>
      <c r="D298" s="507">
        <v>0</v>
      </c>
      <c r="E298" s="139" t="s">
        <v>297</v>
      </c>
      <c r="F298" s="135" t="s">
        <v>163</v>
      </c>
      <c r="G298" s="541">
        <f>H298+I298</f>
        <v>5200</v>
      </c>
      <c r="H298" s="527">
        <f>SUM(H300,H306,H311,H317,H323,H328)</f>
        <v>0</v>
      </c>
      <c r="I298" s="528">
        <f>SUM(I300,I306,I311,I317,I323,I328)</f>
        <v>5200</v>
      </c>
    </row>
    <row r="299" spans="1:9" ht="15.75">
      <c r="A299" s="111"/>
      <c r="B299" s="105"/>
      <c r="C299" s="498"/>
      <c r="D299" s="499"/>
      <c r="E299" s="112" t="s">
        <v>638</v>
      </c>
      <c r="F299" s="113"/>
      <c r="G299" s="114"/>
      <c r="H299" s="534"/>
      <c r="I299" s="535"/>
    </row>
    <row r="300" spans="1:9" s="9" customFormat="1" ht="15" customHeight="1">
      <c r="A300" s="117">
        <v>2610</v>
      </c>
      <c r="B300" s="138" t="s">
        <v>773</v>
      </c>
      <c r="C300" s="506">
        <v>1</v>
      </c>
      <c r="D300" s="507">
        <v>0</v>
      </c>
      <c r="E300" s="120" t="s">
        <v>164</v>
      </c>
      <c r="F300" s="121" t="s">
        <v>165</v>
      </c>
      <c r="G300" s="128">
        <f>H300+I300</f>
        <v>0</v>
      </c>
      <c r="H300" s="517">
        <f>H302</f>
        <v>0</v>
      </c>
      <c r="I300" s="518">
        <f>I302</f>
        <v>0</v>
      </c>
    </row>
    <row r="301" spans="1:9" ht="15.75">
      <c r="A301" s="117"/>
      <c r="B301" s="105"/>
      <c r="C301" s="506"/>
      <c r="D301" s="507"/>
      <c r="E301" s="112" t="s">
        <v>639</v>
      </c>
      <c r="F301" s="121"/>
      <c r="G301" s="123"/>
      <c r="H301" s="511"/>
      <c r="I301" s="512"/>
    </row>
    <row r="302" spans="1:9" ht="15.75">
      <c r="A302" s="117">
        <v>2611</v>
      </c>
      <c r="B302" s="140" t="s">
        <v>773</v>
      </c>
      <c r="C302" s="513">
        <v>1</v>
      </c>
      <c r="D302" s="514">
        <v>1</v>
      </c>
      <c r="E302" s="112" t="s">
        <v>166</v>
      </c>
      <c r="F302" s="132" t="s">
        <v>167</v>
      </c>
      <c r="G302" s="128">
        <f>H302+I302</f>
        <v>0</v>
      </c>
      <c r="H302" s="517">
        <f>SUM(H304:H305)</f>
        <v>0</v>
      </c>
      <c r="I302" s="518">
        <f>SUM(I304:I305)</f>
        <v>0</v>
      </c>
    </row>
    <row r="303" spans="1:9" ht="36">
      <c r="A303" s="117"/>
      <c r="B303" s="124"/>
      <c r="C303" s="513"/>
      <c r="D303" s="514"/>
      <c r="E303" s="112" t="s">
        <v>708</v>
      </c>
      <c r="F303" s="127"/>
      <c r="G303" s="128"/>
      <c r="H303" s="517"/>
      <c r="I303" s="518"/>
    </row>
    <row r="304" spans="1:9" ht="15.75">
      <c r="A304" s="117"/>
      <c r="B304" s="124"/>
      <c r="C304" s="513"/>
      <c r="D304" s="514"/>
      <c r="E304" s="224" t="s">
        <v>696</v>
      </c>
      <c r="F304" s="127"/>
      <c r="G304" s="128">
        <f>SUM(H304:I304)</f>
        <v>0</v>
      </c>
      <c r="H304" s="517"/>
      <c r="I304" s="518"/>
    </row>
    <row r="305" spans="1:9" ht="15.75">
      <c r="A305" s="117"/>
      <c r="B305" s="124"/>
      <c r="C305" s="513"/>
      <c r="D305" s="514"/>
      <c r="E305" s="224" t="s">
        <v>690</v>
      </c>
      <c r="F305" s="127"/>
      <c r="G305" s="128">
        <f>SUM(H305:I305)</f>
        <v>0</v>
      </c>
      <c r="H305" s="517"/>
      <c r="I305" s="518"/>
    </row>
    <row r="306" spans="1:9" s="9" customFormat="1" ht="10.5" customHeight="1">
      <c r="A306" s="117">
        <v>2620</v>
      </c>
      <c r="B306" s="138" t="s">
        <v>773</v>
      </c>
      <c r="C306" s="506">
        <v>2</v>
      </c>
      <c r="D306" s="507">
        <v>0</v>
      </c>
      <c r="E306" s="120" t="s">
        <v>168</v>
      </c>
      <c r="F306" s="121" t="s">
        <v>169</v>
      </c>
      <c r="G306" s="128">
        <f>H306+I306</f>
        <v>0</v>
      </c>
      <c r="H306" s="517">
        <f>H308</f>
        <v>0</v>
      </c>
      <c r="I306" s="518">
        <f>I308</f>
        <v>0</v>
      </c>
    </row>
    <row r="307" spans="1:9" ht="15.75">
      <c r="A307" s="117"/>
      <c r="B307" s="105"/>
      <c r="C307" s="506"/>
      <c r="D307" s="507"/>
      <c r="E307" s="112" t="s">
        <v>639</v>
      </c>
      <c r="F307" s="121"/>
      <c r="G307" s="123"/>
      <c r="H307" s="511"/>
      <c r="I307" s="512"/>
    </row>
    <row r="308" spans="1:9" ht="15.75">
      <c r="A308" s="117">
        <v>2621</v>
      </c>
      <c r="B308" s="140" t="s">
        <v>773</v>
      </c>
      <c r="C308" s="513">
        <v>2</v>
      </c>
      <c r="D308" s="514">
        <v>1</v>
      </c>
      <c r="E308" s="112" t="s">
        <v>168</v>
      </c>
      <c r="F308" s="132" t="s">
        <v>170</v>
      </c>
      <c r="G308" s="128">
        <f>H308+I308</f>
        <v>0</v>
      </c>
      <c r="H308" s="517">
        <f>SUM(H310:H310)</f>
        <v>0</v>
      </c>
      <c r="I308" s="518">
        <f>SUM(I310:I310)</f>
        <v>0</v>
      </c>
    </row>
    <row r="309" spans="1:9" ht="36">
      <c r="A309" s="117"/>
      <c r="B309" s="124"/>
      <c r="C309" s="513"/>
      <c r="D309" s="514"/>
      <c r="E309" s="112" t="s">
        <v>708</v>
      </c>
      <c r="F309" s="127"/>
      <c r="G309" s="128"/>
      <c r="H309" s="517"/>
      <c r="I309" s="518"/>
    </row>
    <row r="310" spans="1:9" ht="15.75">
      <c r="A310" s="117"/>
      <c r="B310" s="124"/>
      <c r="C310" s="513"/>
      <c r="D310" s="514"/>
      <c r="E310" s="112" t="s">
        <v>709</v>
      </c>
      <c r="F310" s="127"/>
      <c r="G310" s="128"/>
      <c r="H310" s="517"/>
      <c r="I310" s="518"/>
    </row>
    <row r="311" spans="1:9" s="9" customFormat="1" ht="10.5" customHeight="1">
      <c r="A311" s="117">
        <v>2630</v>
      </c>
      <c r="B311" s="138" t="s">
        <v>773</v>
      </c>
      <c r="C311" s="506">
        <v>3</v>
      </c>
      <c r="D311" s="507">
        <v>0</v>
      </c>
      <c r="E311" s="120" t="s">
        <v>171</v>
      </c>
      <c r="F311" s="121" t="s">
        <v>172</v>
      </c>
      <c r="G311" s="536">
        <f>H311+I311</f>
        <v>2700</v>
      </c>
      <c r="H311" s="525">
        <f>H313</f>
        <v>0</v>
      </c>
      <c r="I311" s="537">
        <f>I313</f>
        <v>2700</v>
      </c>
    </row>
    <row r="312" spans="1:9" ht="15.75">
      <c r="A312" s="117"/>
      <c r="B312" s="105"/>
      <c r="C312" s="506"/>
      <c r="D312" s="507"/>
      <c r="E312" s="112" t="s">
        <v>639</v>
      </c>
      <c r="F312" s="121"/>
      <c r="G312" s="123"/>
      <c r="H312" s="511"/>
      <c r="I312" s="512"/>
    </row>
    <row r="313" spans="1:9" ht="15.75">
      <c r="A313" s="117">
        <v>2631</v>
      </c>
      <c r="B313" s="140" t="s">
        <v>773</v>
      </c>
      <c r="C313" s="513">
        <v>3</v>
      </c>
      <c r="D313" s="514">
        <v>1</v>
      </c>
      <c r="E313" s="112" t="s">
        <v>173</v>
      </c>
      <c r="F313" s="143" t="s">
        <v>174</v>
      </c>
      <c r="G313" s="128">
        <f>H313+I313</f>
        <v>2700</v>
      </c>
      <c r="H313" s="517">
        <f>SUM(H316:H316)</f>
        <v>0</v>
      </c>
      <c r="I313" s="518">
        <f>SUM(I315:I316)</f>
        <v>2700</v>
      </c>
    </row>
    <row r="314" spans="1:9" ht="36">
      <c r="A314" s="117"/>
      <c r="B314" s="124"/>
      <c r="C314" s="513"/>
      <c r="D314" s="514"/>
      <c r="E314" s="112" t="s">
        <v>708</v>
      </c>
      <c r="F314" s="127"/>
      <c r="G314" s="128"/>
      <c r="H314" s="517"/>
      <c r="I314" s="518"/>
    </row>
    <row r="315" spans="1:9" ht="15.75">
      <c r="A315" s="117"/>
      <c r="B315" s="124"/>
      <c r="C315" s="513"/>
      <c r="D315" s="514"/>
      <c r="E315" s="224" t="s">
        <v>695</v>
      </c>
      <c r="F315" s="127"/>
      <c r="G315" s="128">
        <f>H315+I315</f>
        <v>2400</v>
      </c>
      <c r="H315" s="517"/>
      <c r="I315" s="518">
        <v>2400</v>
      </c>
    </row>
    <row r="316" spans="1:9" ht="15.75">
      <c r="A316" s="117"/>
      <c r="B316" s="124"/>
      <c r="C316" s="513"/>
      <c r="D316" s="514"/>
      <c r="E316" s="224" t="s">
        <v>690</v>
      </c>
      <c r="F316" s="127"/>
      <c r="G316" s="128">
        <f>H316+I316</f>
        <v>300</v>
      </c>
      <c r="H316" s="517"/>
      <c r="I316" s="518">
        <v>300</v>
      </c>
    </row>
    <row r="317" spans="1:9" s="9" customFormat="1" ht="10.5" customHeight="1">
      <c r="A317" s="117">
        <v>2640</v>
      </c>
      <c r="B317" s="138" t="s">
        <v>773</v>
      </c>
      <c r="C317" s="506">
        <v>4</v>
      </c>
      <c r="D317" s="507">
        <v>0</v>
      </c>
      <c r="E317" s="120" t="s">
        <v>175</v>
      </c>
      <c r="F317" s="121" t="s">
        <v>176</v>
      </c>
      <c r="G317" s="536">
        <f>H317+I317</f>
        <v>2500</v>
      </c>
      <c r="H317" s="525">
        <f>H319</f>
        <v>0</v>
      </c>
      <c r="I317" s="537">
        <f>I319</f>
        <v>2500</v>
      </c>
    </row>
    <row r="318" spans="1:9" ht="15.75">
      <c r="A318" s="117"/>
      <c r="B318" s="105"/>
      <c r="C318" s="506"/>
      <c r="D318" s="507"/>
      <c r="E318" s="112" t="s">
        <v>639</v>
      </c>
      <c r="F318" s="121"/>
      <c r="G318" s="123"/>
      <c r="H318" s="511"/>
      <c r="I318" s="512"/>
    </row>
    <row r="319" spans="1:9" ht="15.75">
      <c r="A319" s="117">
        <v>2641</v>
      </c>
      <c r="B319" s="140" t="s">
        <v>773</v>
      </c>
      <c r="C319" s="513">
        <v>4</v>
      </c>
      <c r="D319" s="514">
        <v>1</v>
      </c>
      <c r="E319" s="112" t="s">
        <v>177</v>
      </c>
      <c r="F319" s="132" t="s">
        <v>178</v>
      </c>
      <c r="G319" s="128">
        <f>H319+I319</f>
        <v>2500</v>
      </c>
      <c r="H319" s="517">
        <f>SUM(H321:H322)</f>
        <v>0</v>
      </c>
      <c r="I319" s="518">
        <f>SUM(I321:I322)</f>
        <v>2500</v>
      </c>
    </row>
    <row r="320" spans="1:9" ht="36">
      <c r="A320" s="117"/>
      <c r="B320" s="124"/>
      <c r="C320" s="513"/>
      <c r="D320" s="514"/>
      <c r="E320" s="112" t="s">
        <v>708</v>
      </c>
      <c r="F320" s="127"/>
      <c r="G320" s="128"/>
      <c r="H320" s="517"/>
      <c r="I320" s="518"/>
    </row>
    <row r="321" spans="1:9" ht="15.75">
      <c r="A321" s="117"/>
      <c r="B321" s="124"/>
      <c r="C321" s="513"/>
      <c r="D321" s="514"/>
      <c r="E321" s="224" t="s">
        <v>695</v>
      </c>
      <c r="F321" s="127"/>
      <c r="G321" s="519">
        <f>SUM(H321:I321)</f>
        <v>2200</v>
      </c>
      <c r="H321" s="520"/>
      <c r="I321" s="522">
        <v>2200</v>
      </c>
    </row>
    <row r="322" spans="1:9" ht="15.75">
      <c r="A322" s="117"/>
      <c r="B322" s="124"/>
      <c r="C322" s="513"/>
      <c r="D322" s="514"/>
      <c r="E322" s="224" t="s">
        <v>690</v>
      </c>
      <c r="F322" s="127"/>
      <c r="G322" s="519">
        <f>SUM(H322:I322)</f>
        <v>300</v>
      </c>
      <c r="H322" s="520"/>
      <c r="I322" s="522">
        <v>300</v>
      </c>
    </row>
    <row r="323" spans="1:9" s="9" customFormat="1" ht="10.5" customHeight="1">
      <c r="A323" s="117">
        <v>2650</v>
      </c>
      <c r="B323" s="138" t="s">
        <v>773</v>
      </c>
      <c r="C323" s="506">
        <v>5</v>
      </c>
      <c r="D323" s="507">
        <v>0</v>
      </c>
      <c r="E323" s="120" t="s">
        <v>182</v>
      </c>
      <c r="F323" s="121" t="s">
        <v>183</v>
      </c>
      <c r="G323" s="128">
        <f>H323+I323</f>
        <v>0</v>
      </c>
      <c r="H323" s="517">
        <f>H325</f>
        <v>0</v>
      </c>
      <c r="I323" s="518">
        <f>I325</f>
        <v>0</v>
      </c>
    </row>
    <row r="324" spans="1:9" ht="15.75">
      <c r="A324" s="117"/>
      <c r="B324" s="105"/>
      <c r="C324" s="506"/>
      <c r="D324" s="507"/>
      <c r="E324" s="112" t="s">
        <v>639</v>
      </c>
      <c r="F324" s="121"/>
      <c r="G324" s="123"/>
      <c r="H324" s="511"/>
      <c r="I324" s="512"/>
    </row>
    <row r="325" spans="1:9" ht="36">
      <c r="A325" s="117">
        <v>2651</v>
      </c>
      <c r="B325" s="140" t="s">
        <v>773</v>
      </c>
      <c r="C325" s="513">
        <v>5</v>
      </c>
      <c r="D325" s="514">
        <v>1</v>
      </c>
      <c r="E325" s="112" t="s">
        <v>182</v>
      </c>
      <c r="F325" s="132" t="s">
        <v>184</v>
      </c>
      <c r="G325" s="128">
        <f>H325+I325</f>
        <v>0</v>
      </c>
      <c r="H325" s="517">
        <f>SUM(H327:H327)</f>
        <v>0</v>
      </c>
      <c r="I325" s="518">
        <f>SUM(I327:I327)</f>
        <v>0</v>
      </c>
    </row>
    <row r="326" spans="1:9" ht="36">
      <c r="A326" s="117"/>
      <c r="B326" s="124"/>
      <c r="C326" s="513"/>
      <c r="D326" s="514"/>
      <c r="E326" s="112" t="s">
        <v>708</v>
      </c>
      <c r="F326" s="127"/>
      <c r="G326" s="128"/>
      <c r="H326" s="517"/>
      <c r="I326" s="518"/>
    </row>
    <row r="327" spans="1:9" ht="15.75">
      <c r="A327" s="117"/>
      <c r="B327" s="124"/>
      <c r="C327" s="513"/>
      <c r="D327" s="514"/>
      <c r="E327" s="112" t="s">
        <v>709</v>
      </c>
      <c r="F327" s="127"/>
      <c r="G327" s="128"/>
      <c r="H327" s="517"/>
      <c r="I327" s="518"/>
    </row>
    <row r="328" spans="1:9" s="9" customFormat="1" ht="10.5" customHeight="1">
      <c r="A328" s="117">
        <v>2660</v>
      </c>
      <c r="B328" s="138" t="s">
        <v>773</v>
      </c>
      <c r="C328" s="506">
        <v>6</v>
      </c>
      <c r="D328" s="507">
        <v>0</v>
      </c>
      <c r="E328" s="120" t="s">
        <v>185</v>
      </c>
      <c r="F328" s="137" t="s">
        <v>186</v>
      </c>
      <c r="G328" s="128">
        <f>H328+I328</f>
        <v>0</v>
      </c>
      <c r="H328" s="517">
        <f>H330</f>
        <v>0</v>
      </c>
      <c r="I328" s="518">
        <f>I330</f>
        <v>0</v>
      </c>
    </row>
    <row r="329" spans="1:9" ht="15.75">
      <c r="A329" s="117"/>
      <c r="B329" s="105"/>
      <c r="C329" s="506"/>
      <c r="D329" s="507"/>
      <c r="E329" s="112" t="s">
        <v>639</v>
      </c>
      <c r="F329" s="121"/>
      <c r="G329" s="123"/>
      <c r="H329" s="511"/>
      <c r="I329" s="512"/>
    </row>
    <row r="330" spans="1:9" ht="28.5">
      <c r="A330" s="117">
        <v>2661</v>
      </c>
      <c r="B330" s="140" t="s">
        <v>773</v>
      </c>
      <c r="C330" s="513">
        <v>6</v>
      </c>
      <c r="D330" s="514">
        <v>1</v>
      </c>
      <c r="E330" s="112" t="s">
        <v>185</v>
      </c>
      <c r="F330" s="132" t="s">
        <v>187</v>
      </c>
      <c r="G330" s="128">
        <f>H330+I330</f>
        <v>0</v>
      </c>
      <c r="H330" s="517">
        <f>SUM(H332:H332)</f>
        <v>0</v>
      </c>
      <c r="I330" s="518">
        <f>SUM(I332:I332)</f>
        <v>0</v>
      </c>
    </row>
    <row r="331" spans="1:9" ht="36">
      <c r="A331" s="117"/>
      <c r="B331" s="124"/>
      <c r="C331" s="513"/>
      <c r="D331" s="514"/>
      <c r="E331" s="112" t="s">
        <v>708</v>
      </c>
      <c r="F331" s="127"/>
      <c r="G331" s="128"/>
      <c r="H331" s="517"/>
      <c r="I331" s="518"/>
    </row>
    <row r="332" spans="1:9" s="8" customFormat="1" ht="36" customHeight="1">
      <c r="A332" s="117"/>
      <c r="B332" s="124"/>
      <c r="C332" s="513"/>
      <c r="D332" s="514"/>
      <c r="E332" s="112" t="s">
        <v>709</v>
      </c>
      <c r="F332" s="127"/>
      <c r="G332" s="128"/>
      <c r="H332" s="517"/>
      <c r="I332" s="518"/>
    </row>
    <row r="333" spans="1:9" ht="11.25" customHeight="1">
      <c r="A333" s="134">
        <v>2700</v>
      </c>
      <c r="B333" s="138" t="s">
        <v>774</v>
      </c>
      <c r="C333" s="506">
        <v>0</v>
      </c>
      <c r="D333" s="507">
        <v>0</v>
      </c>
      <c r="E333" s="139" t="s">
        <v>298</v>
      </c>
      <c r="F333" s="135" t="s">
        <v>188</v>
      </c>
      <c r="G333" s="128">
        <f>H333+I333</f>
        <v>0</v>
      </c>
      <c r="H333" s="532">
        <f>SUM(H335,H346,H360,H374,H379,H384)</f>
        <v>0</v>
      </c>
      <c r="I333" s="533">
        <f>SUM(I335,I346,I360,I374,I379,I384)</f>
        <v>0</v>
      </c>
    </row>
    <row r="334" spans="1:9" ht="15.75">
      <c r="A334" s="111"/>
      <c r="B334" s="105"/>
      <c r="C334" s="498"/>
      <c r="D334" s="499"/>
      <c r="E334" s="112" t="s">
        <v>638</v>
      </c>
      <c r="F334" s="113"/>
      <c r="G334" s="114"/>
      <c r="H334" s="534"/>
      <c r="I334" s="535"/>
    </row>
    <row r="335" spans="1:9" s="9" customFormat="1" ht="10.5" customHeight="1">
      <c r="A335" s="117">
        <v>2710</v>
      </c>
      <c r="B335" s="138" t="s">
        <v>774</v>
      </c>
      <c r="C335" s="506">
        <v>1</v>
      </c>
      <c r="D335" s="507">
        <v>0</v>
      </c>
      <c r="E335" s="120" t="s">
        <v>189</v>
      </c>
      <c r="F335" s="121" t="s">
        <v>190</v>
      </c>
      <c r="G335" s="128">
        <f>H335+I335</f>
        <v>0</v>
      </c>
      <c r="H335" s="517">
        <f>H337+H340+H343</f>
        <v>0</v>
      </c>
      <c r="I335" s="518">
        <f>I337+I340+I343</f>
        <v>0</v>
      </c>
    </row>
    <row r="336" spans="1:9" ht="15.75">
      <c r="A336" s="117"/>
      <c r="B336" s="105"/>
      <c r="C336" s="506"/>
      <c r="D336" s="507"/>
      <c r="E336" s="112" t="s">
        <v>639</v>
      </c>
      <c r="F336" s="121"/>
      <c r="G336" s="123"/>
      <c r="H336" s="511"/>
      <c r="I336" s="512"/>
    </row>
    <row r="337" spans="1:9" ht="15.75">
      <c r="A337" s="117">
        <v>2711</v>
      </c>
      <c r="B337" s="140" t="s">
        <v>774</v>
      </c>
      <c r="C337" s="513">
        <v>1</v>
      </c>
      <c r="D337" s="514">
        <v>1</v>
      </c>
      <c r="E337" s="112" t="s">
        <v>191</v>
      </c>
      <c r="F337" s="132" t="s">
        <v>192</v>
      </c>
      <c r="G337" s="128">
        <f>H337+I337</f>
        <v>0</v>
      </c>
      <c r="H337" s="517">
        <f>SUM(H339:H339)</f>
        <v>0</v>
      </c>
      <c r="I337" s="518">
        <f>SUM(I339:I339)</f>
        <v>0</v>
      </c>
    </row>
    <row r="338" spans="1:9" ht="36">
      <c r="A338" s="117"/>
      <c r="B338" s="124"/>
      <c r="C338" s="513"/>
      <c r="D338" s="514"/>
      <c r="E338" s="112" t="s">
        <v>708</v>
      </c>
      <c r="F338" s="127"/>
      <c r="G338" s="128"/>
      <c r="H338" s="517"/>
      <c r="I338" s="518"/>
    </row>
    <row r="339" spans="1:9" ht="15.75">
      <c r="A339" s="117"/>
      <c r="B339" s="124"/>
      <c r="C339" s="513"/>
      <c r="D339" s="514"/>
      <c r="E339" s="112" t="s">
        <v>709</v>
      </c>
      <c r="F339" s="127"/>
      <c r="G339" s="128"/>
      <c r="H339" s="517"/>
      <c r="I339" s="518"/>
    </row>
    <row r="340" spans="1:9" ht="15.75">
      <c r="A340" s="117">
        <v>2712</v>
      </c>
      <c r="B340" s="140" t="s">
        <v>774</v>
      </c>
      <c r="C340" s="513">
        <v>1</v>
      </c>
      <c r="D340" s="514">
        <v>2</v>
      </c>
      <c r="E340" s="112" t="s">
        <v>193</v>
      </c>
      <c r="F340" s="132" t="s">
        <v>194</v>
      </c>
      <c r="G340" s="128">
        <f>H340+I340</f>
        <v>0</v>
      </c>
      <c r="H340" s="517">
        <f>SUM(H342:H342)</f>
        <v>0</v>
      </c>
      <c r="I340" s="518">
        <f>SUM(I342:I342)</f>
        <v>0</v>
      </c>
    </row>
    <row r="341" spans="1:9" ht="36">
      <c r="A341" s="117"/>
      <c r="B341" s="124"/>
      <c r="C341" s="513"/>
      <c r="D341" s="514"/>
      <c r="E341" s="112" t="s">
        <v>708</v>
      </c>
      <c r="F341" s="127"/>
      <c r="G341" s="128"/>
      <c r="H341" s="517"/>
      <c r="I341" s="518"/>
    </row>
    <row r="342" spans="1:9" ht="15.75">
      <c r="A342" s="117"/>
      <c r="B342" s="124"/>
      <c r="C342" s="513"/>
      <c r="D342" s="514"/>
      <c r="E342" s="112" t="s">
        <v>709</v>
      </c>
      <c r="F342" s="127"/>
      <c r="G342" s="128"/>
      <c r="H342" s="517"/>
      <c r="I342" s="518"/>
    </row>
    <row r="343" spans="1:9" ht="15.75">
      <c r="A343" s="117">
        <v>2713</v>
      </c>
      <c r="B343" s="140" t="s">
        <v>774</v>
      </c>
      <c r="C343" s="513">
        <v>1</v>
      </c>
      <c r="D343" s="514">
        <v>3</v>
      </c>
      <c r="E343" s="112" t="s">
        <v>551</v>
      </c>
      <c r="F343" s="132" t="s">
        <v>195</v>
      </c>
      <c r="G343" s="128">
        <f>H343+I343</f>
        <v>0</v>
      </c>
      <c r="H343" s="517">
        <f>SUM(H345:H345)</f>
        <v>0</v>
      </c>
      <c r="I343" s="518">
        <f>SUM(I345:I345)</f>
        <v>0</v>
      </c>
    </row>
    <row r="344" spans="1:9" ht="36">
      <c r="A344" s="117"/>
      <c r="B344" s="124"/>
      <c r="C344" s="513"/>
      <c r="D344" s="514"/>
      <c r="E344" s="112" t="s">
        <v>708</v>
      </c>
      <c r="F344" s="127"/>
      <c r="G344" s="128"/>
      <c r="H344" s="517"/>
      <c r="I344" s="518"/>
    </row>
    <row r="345" spans="1:9" ht="15.75">
      <c r="A345" s="117"/>
      <c r="B345" s="124"/>
      <c r="C345" s="513"/>
      <c r="D345" s="514"/>
      <c r="E345" s="112" t="s">
        <v>709</v>
      </c>
      <c r="F345" s="127"/>
      <c r="G345" s="128"/>
      <c r="H345" s="517"/>
      <c r="I345" s="518"/>
    </row>
    <row r="346" spans="1:9" s="9" customFormat="1" ht="10.5" customHeight="1">
      <c r="A346" s="117">
        <v>2720</v>
      </c>
      <c r="B346" s="138" t="s">
        <v>774</v>
      </c>
      <c r="C346" s="506">
        <v>2</v>
      </c>
      <c r="D346" s="507">
        <v>0</v>
      </c>
      <c r="E346" s="120" t="s">
        <v>775</v>
      </c>
      <c r="F346" s="121" t="s">
        <v>196</v>
      </c>
      <c r="G346" s="128">
        <f>H346+I346</f>
        <v>0</v>
      </c>
      <c r="H346" s="517">
        <f>H348+H351+H354+H357</f>
        <v>0</v>
      </c>
      <c r="I346" s="518">
        <f>I348+I351+I354+I357</f>
        <v>0</v>
      </c>
    </row>
    <row r="347" spans="1:9" ht="15.75">
      <c r="A347" s="117"/>
      <c r="B347" s="105"/>
      <c r="C347" s="506"/>
      <c r="D347" s="507"/>
      <c r="E347" s="112" t="s">
        <v>639</v>
      </c>
      <c r="F347" s="121"/>
      <c r="G347" s="123"/>
      <c r="H347" s="511"/>
      <c r="I347" s="512"/>
    </row>
    <row r="348" spans="1:9" ht="15.75">
      <c r="A348" s="117">
        <v>2721</v>
      </c>
      <c r="B348" s="140" t="s">
        <v>774</v>
      </c>
      <c r="C348" s="513">
        <v>2</v>
      </c>
      <c r="D348" s="514">
        <v>1</v>
      </c>
      <c r="E348" s="112" t="s">
        <v>197</v>
      </c>
      <c r="F348" s="132" t="s">
        <v>198</v>
      </c>
      <c r="G348" s="128">
        <f>H348+I348</f>
        <v>0</v>
      </c>
      <c r="H348" s="517">
        <f>SUM(H350:H350)</f>
        <v>0</v>
      </c>
      <c r="I348" s="518">
        <f>SUM(I350:I350)</f>
        <v>0</v>
      </c>
    </row>
    <row r="349" spans="1:9" ht="36">
      <c r="A349" s="117"/>
      <c r="B349" s="124"/>
      <c r="C349" s="513"/>
      <c r="D349" s="514"/>
      <c r="E349" s="112" t="s">
        <v>708</v>
      </c>
      <c r="F349" s="127"/>
      <c r="G349" s="128"/>
      <c r="H349" s="517"/>
      <c r="I349" s="518"/>
    </row>
    <row r="350" spans="1:9" ht="20.25" customHeight="1">
      <c r="A350" s="117"/>
      <c r="B350" s="124"/>
      <c r="C350" s="513"/>
      <c r="D350" s="514"/>
      <c r="E350" s="112" t="s">
        <v>709</v>
      </c>
      <c r="F350" s="127"/>
      <c r="G350" s="128"/>
      <c r="H350" s="517"/>
      <c r="I350" s="518"/>
    </row>
    <row r="351" spans="1:9" ht="15.75">
      <c r="A351" s="117">
        <v>2722</v>
      </c>
      <c r="B351" s="140" t="s">
        <v>774</v>
      </c>
      <c r="C351" s="513">
        <v>2</v>
      </c>
      <c r="D351" s="514">
        <v>2</v>
      </c>
      <c r="E351" s="112" t="s">
        <v>199</v>
      </c>
      <c r="F351" s="132" t="s">
        <v>200</v>
      </c>
      <c r="G351" s="128">
        <f>H351+I351</f>
        <v>0</v>
      </c>
      <c r="H351" s="517">
        <f>SUM(H353:H353)</f>
        <v>0</v>
      </c>
      <c r="I351" s="518">
        <f>SUM(I353:I353)</f>
        <v>0</v>
      </c>
    </row>
    <row r="352" spans="1:9" ht="36">
      <c r="A352" s="117"/>
      <c r="B352" s="124"/>
      <c r="C352" s="513"/>
      <c r="D352" s="514"/>
      <c r="E352" s="112" t="s">
        <v>708</v>
      </c>
      <c r="F352" s="127"/>
      <c r="G352" s="128"/>
      <c r="H352" s="517"/>
      <c r="I352" s="518"/>
    </row>
    <row r="353" spans="1:9" ht="15.75">
      <c r="A353" s="117"/>
      <c r="B353" s="124"/>
      <c r="C353" s="513"/>
      <c r="D353" s="514"/>
      <c r="E353" s="112" t="s">
        <v>709</v>
      </c>
      <c r="F353" s="127"/>
      <c r="G353" s="128"/>
      <c r="H353" s="517"/>
      <c r="I353" s="518"/>
    </row>
    <row r="354" spans="1:9" ht="15.75">
      <c r="A354" s="117">
        <v>2723</v>
      </c>
      <c r="B354" s="140" t="s">
        <v>774</v>
      </c>
      <c r="C354" s="513">
        <v>2</v>
      </c>
      <c r="D354" s="514">
        <v>3</v>
      </c>
      <c r="E354" s="112" t="s">
        <v>552</v>
      </c>
      <c r="F354" s="132" t="s">
        <v>201</v>
      </c>
      <c r="G354" s="128">
        <f>H354+I354</f>
        <v>0</v>
      </c>
      <c r="H354" s="517">
        <f>SUM(H356:H356)</f>
        <v>0</v>
      </c>
      <c r="I354" s="518">
        <f>SUM(I356:I356)</f>
        <v>0</v>
      </c>
    </row>
    <row r="355" spans="1:9" ht="36">
      <c r="A355" s="117"/>
      <c r="B355" s="124"/>
      <c r="C355" s="513"/>
      <c r="D355" s="514"/>
      <c r="E355" s="112" t="s">
        <v>708</v>
      </c>
      <c r="F355" s="127"/>
      <c r="G355" s="128"/>
      <c r="H355" s="517"/>
      <c r="I355" s="518"/>
    </row>
    <row r="356" spans="1:9" ht="15.75">
      <c r="A356" s="117"/>
      <c r="B356" s="124"/>
      <c r="C356" s="513"/>
      <c r="D356" s="514"/>
      <c r="E356" s="112" t="s">
        <v>709</v>
      </c>
      <c r="F356" s="127"/>
      <c r="G356" s="128"/>
      <c r="H356" s="517"/>
      <c r="I356" s="518"/>
    </row>
    <row r="357" spans="1:9" ht="15.75">
      <c r="A357" s="117">
        <v>2724</v>
      </c>
      <c r="B357" s="140" t="s">
        <v>774</v>
      </c>
      <c r="C357" s="513">
        <v>2</v>
      </c>
      <c r="D357" s="514">
        <v>4</v>
      </c>
      <c r="E357" s="112" t="s">
        <v>202</v>
      </c>
      <c r="F357" s="132" t="s">
        <v>203</v>
      </c>
      <c r="G357" s="128">
        <f>H357+I357</f>
        <v>0</v>
      </c>
      <c r="H357" s="517">
        <f>SUM(H359:H359)</f>
        <v>0</v>
      </c>
      <c r="I357" s="518">
        <f>SUM(I359:I359)</f>
        <v>0</v>
      </c>
    </row>
    <row r="358" spans="1:9" ht="36">
      <c r="A358" s="117"/>
      <c r="B358" s="124"/>
      <c r="C358" s="513"/>
      <c r="D358" s="514"/>
      <c r="E358" s="112" t="s">
        <v>708</v>
      </c>
      <c r="F358" s="127"/>
      <c r="G358" s="128"/>
      <c r="H358" s="517"/>
      <c r="I358" s="518"/>
    </row>
    <row r="359" spans="1:9" ht="15.75">
      <c r="A359" s="117"/>
      <c r="B359" s="124"/>
      <c r="C359" s="513"/>
      <c r="D359" s="514"/>
      <c r="E359" s="112" t="s">
        <v>709</v>
      </c>
      <c r="F359" s="127"/>
      <c r="G359" s="128"/>
      <c r="H359" s="517"/>
      <c r="I359" s="518"/>
    </row>
    <row r="360" spans="1:9" s="9" customFormat="1" ht="10.5" customHeight="1">
      <c r="A360" s="117">
        <v>2730</v>
      </c>
      <c r="B360" s="138" t="s">
        <v>774</v>
      </c>
      <c r="C360" s="506">
        <v>3</v>
      </c>
      <c r="D360" s="507">
        <v>0</v>
      </c>
      <c r="E360" s="120" t="s">
        <v>204</v>
      </c>
      <c r="F360" s="121" t="s">
        <v>207</v>
      </c>
      <c r="G360" s="128">
        <f>H360+I360</f>
        <v>0</v>
      </c>
      <c r="H360" s="517">
        <f>H362+H365+H368+H371</f>
        <v>0</v>
      </c>
      <c r="I360" s="518">
        <f>I362+I365+I368+I371</f>
        <v>0</v>
      </c>
    </row>
    <row r="361" spans="1:9" ht="15" customHeight="1">
      <c r="A361" s="117"/>
      <c r="B361" s="105"/>
      <c r="C361" s="506"/>
      <c r="D361" s="507"/>
      <c r="E361" s="112" t="s">
        <v>639</v>
      </c>
      <c r="F361" s="121"/>
      <c r="G361" s="123"/>
      <c r="H361" s="511"/>
      <c r="I361" s="512"/>
    </row>
    <row r="362" spans="1:9" ht="15.75">
      <c r="A362" s="117">
        <v>2731</v>
      </c>
      <c r="B362" s="140" t="s">
        <v>774</v>
      </c>
      <c r="C362" s="513">
        <v>3</v>
      </c>
      <c r="D362" s="514">
        <v>1</v>
      </c>
      <c r="E362" s="112" t="s">
        <v>208</v>
      </c>
      <c r="F362" s="127" t="s">
        <v>209</v>
      </c>
      <c r="G362" s="128">
        <f>H362+I362</f>
        <v>0</v>
      </c>
      <c r="H362" s="517">
        <f>SUM(H364:H364)</f>
        <v>0</v>
      </c>
      <c r="I362" s="518">
        <f>SUM(I364:I364)</f>
        <v>0</v>
      </c>
    </row>
    <row r="363" spans="1:9" ht="36">
      <c r="A363" s="117"/>
      <c r="B363" s="124"/>
      <c r="C363" s="513"/>
      <c r="D363" s="514"/>
      <c r="E363" s="112" t="s">
        <v>708</v>
      </c>
      <c r="F363" s="127"/>
      <c r="G363" s="128"/>
      <c r="H363" s="517"/>
      <c r="I363" s="518"/>
    </row>
    <row r="364" spans="1:9" ht="18" customHeight="1">
      <c r="A364" s="117"/>
      <c r="B364" s="124"/>
      <c r="C364" s="513"/>
      <c r="D364" s="514"/>
      <c r="E364" s="112" t="s">
        <v>709</v>
      </c>
      <c r="F364" s="127"/>
      <c r="G364" s="128"/>
      <c r="H364" s="517"/>
      <c r="I364" s="518"/>
    </row>
    <row r="365" spans="1:9" ht="15.75">
      <c r="A365" s="117">
        <v>2732</v>
      </c>
      <c r="B365" s="140" t="s">
        <v>774</v>
      </c>
      <c r="C365" s="513">
        <v>3</v>
      </c>
      <c r="D365" s="514">
        <v>2</v>
      </c>
      <c r="E365" s="112" t="s">
        <v>210</v>
      </c>
      <c r="F365" s="127" t="s">
        <v>211</v>
      </c>
      <c r="G365" s="128">
        <f>H365+I365</f>
        <v>0</v>
      </c>
      <c r="H365" s="517">
        <f>SUM(H367:H367)</f>
        <v>0</v>
      </c>
      <c r="I365" s="518">
        <f>SUM(I367:I367)</f>
        <v>0</v>
      </c>
    </row>
    <row r="366" spans="1:9" ht="36">
      <c r="A366" s="117"/>
      <c r="B366" s="124"/>
      <c r="C366" s="513"/>
      <c r="D366" s="514"/>
      <c r="E366" s="112" t="s">
        <v>708</v>
      </c>
      <c r="F366" s="127"/>
      <c r="G366" s="128"/>
      <c r="H366" s="517"/>
      <c r="I366" s="518"/>
    </row>
    <row r="367" spans="1:9" ht="16.5" customHeight="1">
      <c r="A367" s="117"/>
      <c r="B367" s="124"/>
      <c r="C367" s="513"/>
      <c r="D367" s="514"/>
      <c r="E367" s="112" t="s">
        <v>709</v>
      </c>
      <c r="F367" s="127"/>
      <c r="G367" s="128"/>
      <c r="H367" s="517"/>
      <c r="I367" s="518"/>
    </row>
    <row r="368" spans="1:9" ht="24">
      <c r="A368" s="117">
        <v>2733</v>
      </c>
      <c r="B368" s="140" t="s">
        <v>774</v>
      </c>
      <c r="C368" s="513">
        <v>3</v>
      </c>
      <c r="D368" s="514">
        <v>3</v>
      </c>
      <c r="E368" s="112" t="s">
        <v>212</v>
      </c>
      <c r="F368" s="127" t="s">
        <v>213</v>
      </c>
      <c r="G368" s="128">
        <f>H368+I368</f>
        <v>0</v>
      </c>
      <c r="H368" s="517">
        <f>SUM(H370:H370)</f>
        <v>0</v>
      </c>
      <c r="I368" s="518">
        <f>SUM(I370:I370)</f>
        <v>0</v>
      </c>
    </row>
    <row r="369" spans="1:9" ht="36">
      <c r="A369" s="117"/>
      <c r="B369" s="124"/>
      <c r="C369" s="513"/>
      <c r="D369" s="514"/>
      <c r="E369" s="112" t="s">
        <v>708</v>
      </c>
      <c r="F369" s="127"/>
      <c r="G369" s="128"/>
      <c r="H369" s="517"/>
      <c r="I369" s="518"/>
    </row>
    <row r="370" spans="1:9" ht="15.75">
      <c r="A370" s="117"/>
      <c r="B370" s="124"/>
      <c r="C370" s="513"/>
      <c r="D370" s="514"/>
      <c r="E370" s="112" t="s">
        <v>709</v>
      </c>
      <c r="F370" s="127"/>
      <c r="G370" s="128"/>
      <c r="H370" s="517"/>
      <c r="I370" s="518"/>
    </row>
    <row r="371" spans="1:9" ht="24">
      <c r="A371" s="117">
        <v>2734</v>
      </c>
      <c r="B371" s="140" t="s">
        <v>774</v>
      </c>
      <c r="C371" s="513">
        <v>3</v>
      </c>
      <c r="D371" s="514">
        <v>4</v>
      </c>
      <c r="E371" s="112" t="s">
        <v>214</v>
      </c>
      <c r="F371" s="127" t="s">
        <v>215</v>
      </c>
      <c r="G371" s="128">
        <f>H371+I371</f>
        <v>0</v>
      </c>
      <c r="H371" s="517">
        <f>SUM(H373:H373)</f>
        <v>0</v>
      </c>
      <c r="I371" s="518">
        <f>SUM(I373:I373)</f>
        <v>0</v>
      </c>
    </row>
    <row r="372" spans="1:9" ht="36">
      <c r="A372" s="117"/>
      <c r="B372" s="124"/>
      <c r="C372" s="513"/>
      <c r="D372" s="514"/>
      <c r="E372" s="112" t="s">
        <v>708</v>
      </c>
      <c r="F372" s="127"/>
      <c r="G372" s="128"/>
      <c r="H372" s="517"/>
      <c r="I372" s="518"/>
    </row>
    <row r="373" spans="1:9" ht="15.75">
      <c r="A373" s="117"/>
      <c r="B373" s="124"/>
      <c r="C373" s="513"/>
      <c r="D373" s="514"/>
      <c r="E373" s="112" t="s">
        <v>709</v>
      </c>
      <c r="F373" s="127"/>
      <c r="G373" s="128"/>
      <c r="H373" s="517"/>
      <c r="I373" s="518"/>
    </row>
    <row r="374" spans="1:9" s="9" customFormat="1" ht="10.5" customHeight="1">
      <c r="A374" s="117">
        <v>2740</v>
      </c>
      <c r="B374" s="138" t="s">
        <v>774</v>
      </c>
      <c r="C374" s="506">
        <v>4</v>
      </c>
      <c r="D374" s="507">
        <v>0</v>
      </c>
      <c r="E374" s="120" t="s">
        <v>216</v>
      </c>
      <c r="F374" s="121" t="s">
        <v>217</v>
      </c>
      <c r="G374" s="128">
        <f>H374+I374</f>
        <v>0</v>
      </c>
      <c r="H374" s="517">
        <f>H376</f>
        <v>0</v>
      </c>
      <c r="I374" s="518">
        <f>I376</f>
        <v>0</v>
      </c>
    </row>
    <row r="375" spans="1:9" ht="15.75">
      <c r="A375" s="117"/>
      <c r="B375" s="105"/>
      <c r="C375" s="506"/>
      <c r="D375" s="507"/>
      <c r="E375" s="112" t="s">
        <v>639</v>
      </c>
      <c r="F375" s="121"/>
      <c r="G375" s="123"/>
      <c r="H375" s="511"/>
      <c r="I375" s="512"/>
    </row>
    <row r="376" spans="1:9" ht="15.75">
      <c r="A376" s="117">
        <v>2741</v>
      </c>
      <c r="B376" s="140" t="s">
        <v>774</v>
      </c>
      <c r="C376" s="513">
        <v>4</v>
      </c>
      <c r="D376" s="514">
        <v>1</v>
      </c>
      <c r="E376" s="112" t="s">
        <v>216</v>
      </c>
      <c r="F376" s="132" t="s">
        <v>218</v>
      </c>
      <c r="G376" s="128">
        <f>H376+I376</f>
        <v>0</v>
      </c>
      <c r="H376" s="517">
        <f>SUM(H378:H378)</f>
        <v>0</v>
      </c>
      <c r="I376" s="518">
        <f>SUM(I378:I378)</f>
        <v>0</v>
      </c>
    </row>
    <row r="377" spans="1:9" ht="36">
      <c r="A377" s="117"/>
      <c r="B377" s="124"/>
      <c r="C377" s="513"/>
      <c r="D377" s="514"/>
      <c r="E377" s="112" t="s">
        <v>708</v>
      </c>
      <c r="F377" s="127"/>
      <c r="G377" s="128"/>
      <c r="H377" s="517"/>
      <c r="I377" s="518"/>
    </row>
    <row r="378" spans="1:9" ht="15.75">
      <c r="A378" s="117"/>
      <c r="B378" s="124"/>
      <c r="C378" s="513"/>
      <c r="D378" s="514"/>
      <c r="E378" s="112" t="s">
        <v>709</v>
      </c>
      <c r="F378" s="127"/>
      <c r="G378" s="128"/>
      <c r="H378" s="517"/>
      <c r="I378" s="518"/>
    </row>
    <row r="379" spans="1:9" s="9" customFormat="1" ht="10.5" customHeight="1">
      <c r="A379" s="117">
        <v>2750</v>
      </c>
      <c r="B379" s="138" t="s">
        <v>774</v>
      </c>
      <c r="C379" s="506">
        <v>5</v>
      </c>
      <c r="D379" s="507">
        <v>0</v>
      </c>
      <c r="E379" s="120" t="s">
        <v>219</v>
      </c>
      <c r="F379" s="121" t="s">
        <v>220</v>
      </c>
      <c r="G379" s="128">
        <f>H379+I379</f>
        <v>0</v>
      </c>
      <c r="H379" s="517">
        <f>H381</f>
        <v>0</v>
      </c>
      <c r="I379" s="518">
        <f>I381</f>
        <v>0</v>
      </c>
    </row>
    <row r="380" spans="1:9" ht="15.75">
      <c r="A380" s="117"/>
      <c r="B380" s="105"/>
      <c r="C380" s="506"/>
      <c r="D380" s="507"/>
      <c r="E380" s="112" t="s">
        <v>639</v>
      </c>
      <c r="F380" s="121"/>
      <c r="G380" s="123"/>
      <c r="H380" s="511"/>
      <c r="I380" s="512"/>
    </row>
    <row r="381" spans="1:9" ht="24">
      <c r="A381" s="117">
        <v>2751</v>
      </c>
      <c r="B381" s="140" t="s">
        <v>774</v>
      </c>
      <c r="C381" s="513">
        <v>5</v>
      </c>
      <c r="D381" s="514">
        <v>1</v>
      </c>
      <c r="E381" s="112" t="s">
        <v>219</v>
      </c>
      <c r="F381" s="132" t="s">
        <v>220</v>
      </c>
      <c r="G381" s="128">
        <f>H381+I381</f>
        <v>0</v>
      </c>
      <c r="H381" s="517">
        <f>SUM(H383:H383)</f>
        <v>0</v>
      </c>
      <c r="I381" s="518">
        <f>SUM(I383:I383)</f>
        <v>0</v>
      </c>
    </row>
    <row r="382" spans="1:9" ht="36">
      <c r="A382" s="117"/>
      <c r="B382" s="124"/>
      <c r="C382" s="513"/>
      <c r="D382" s="514"/>
      <c r="E382" s="112" t="s">
        <v>708</v>
      </c>
      <c r="F382" s="127"/>
      <c r="G382" s="128"/>
      <c r="H382" s="517"/>
      <c r="I382" s="518"/>
    </row>
    <row r="383" spans="1:9" ht="15.75">
      <c r="A383" s="117"/>
      <c r="B383" s="124"/>
      <c r="C383" s="513"/>
      <c r="D383" s="514"/>
      <c r="E383" s="112" t="s">
        <v>709</v>
      </c>
      <c r="F383" s="127"/>
      <c r="G383" s="128"/>
      <c r="H383" s="517"/>
      <c r="I383" s="518"/>
    </row>
    <row r="384" spans="1:9" s="9" customFormat="1" ht="10.5" customHeight="1">
      <c r="A384" s="117">
        <v>2760</v>
      </c>
      <c r="B384" s="138" t="s">
        <v>774</v>
      </c>
      <c r="C384" s="506">
        <v>6</v>
      </c>
      <c r="D384" s="507">
        <v>0</v>
      </c>
      <c r="E384" s="120" t="s">
        <v>221</v>
      </c>
      <c r="F384" s="121" t="s">
        <v>222</v>
      </c>
      <c r="G384" s="128">
        <f>H384+I384</f>
        <v>0</v>
      </c>
      <c r="H384" s="517">
        <f>H386+H389</f>
        <v>0</v>
      </c>
      <c r="I384" s="518">
        <f>I386+I389</f>
        <v>0</v>
      </c>
    </row>
    <row r="385" spans="1:9" ht="15.75">
      <c r="A385" s="117"/>
      <c r="B385" s="105"/>
      <c r="C385" s="506"/>
      <c r="D385" s="507"/>
      <c r="E385" s="112" t="s">
        <v>639</v>
      </c>
      <c r="F385" s="121"/>
      <c r="G385" s="123"/>
      <c r="H385" s="511"/>
      <c r="I385" s="512"/>
    </row>
    <row r="386" spans="1:9" ht="15.75">
      <c r="A386" s="117">
        <v>2761</v>
      </c>
      <c r="B386" s="140" t="s">
        <v>774</v>
      </c>
      <c r="C386" s="513">
        <v>6</v>
      </c>
      <c r="D386" s="514">
        <v>1</v>
      </c>
      <c r="E386" s="112" t="s">
        <v>776</v>
      </c>
      <c r="F386" s="121"/>
      <c r="G386" s="128">
        <f>H386+I386</f>
        <v>0</v>
      </c>
      <c r="H386" s="517">
        <f>SUM(H388:H388)</f>
        <v>0</v>
      </c>
      <c r="I386" s="518">
        <f>SUM(I388:I388)</f>
        <v>0</v>
      </c>
    </row>
    <row r="387" spans="1:9" ht="36">
      <c r="A387" s="117"/>
      <c r="B387" s="124"/>
      <c r="C387" s="513"/>
      <c r="D387" s="514"/>
      <c r="E387" s="112" t="s">
        <v>708</v>
      </c>
      <c r="F387" s="127"/>
      <c r="G387" s="128"/>
      <c r="H387" s="517"/>
      <c r="I387" s="518"/>
    </row>
    <row r="388" spans="1:9" ht="15.75">
      <c r="A388" s="117"/>
      <c r="B388" s="124"/>
      <c r="C388" s="513"/>
      <c r="D388" s="514"/>
      <c r="E388" s="112" t="s">
        <v>709</v>
      </c>
      <c r="F388" s="127"/>
      <c r="G388" s="128"/>
      <c r="H388" s="517"/>
      <c r="I388" s="518"/>
    </row>
    <row r="389" spans="1:9" ht="15.75">
      <c r="A389" s="117">
        <v>2762</v>
      </c>
      <c r="B389" s="140" t="s">
        <v>774</v>
      </c>
      <c r="C389" s="513">
        <v>6</v>
      </c>
      <c r="D389" s="514">
        <v>2</v>
      </c>
      <c r="E389" s="112" t="s">
        <v>221</v>
      </c>
      <c r="F389" s="132" t="s">
        <v>223</v>
      </c>
      <c r="G389" s="128">
        <f>H389+I389</f>
        <v>0</v>
      </c>
      <c r="H389" s="517">
        <f>SUM(H391:H391)</f>
        <v>0</v>
      </c>
      <c r="I389" s="518">
        <f>SUM(I391:I391)</f>
        <v>0</v>
      </c>
    </row>
    <row r="390" spans="1:9" ht="36">
      <c r="A390" s="117"/>
      <c r="B390" s="124"/>
      <c r="C390" s="513"/>
      <c r="D390" s="514"/>
      <c r="E390" s="112" t="s">
        <v>708</v>
      </c>
      <c r="F390" s="127"/>
      <c r="G390" s="128"/>
      <c r="H390" s="517"/>
      <c r="I390" s="518"/>
    </row>
    <row r="391" spans="1:9" s="8" customFormat="1" ht="33.75" customHeight="1">
      <c r="A391" s="117"/>
      <c r="B391" s="124"/>
      <c r="C391" s="513"/>
      <c r="D391" s="514"/>
      <c r="E391" s="112" t="s">
        <v>709</v>
      </c>
      <c r="F391" s="127"/>
      <c r="G391" s="128"/>
      <c r="H391" s="517"/>
      <c r="I391" s="518"/>
    </row>
    <row r="392" spans="1:9" ht="11.25" customHeight="1">
      <c r="A392" s="134">
        <v>2800</v>
      </c>
      <c r="B392" s="138" t="s">
        <v>777</v>
      </c>
      <c r="C392" s="506">
        <v>0</v>
      </c>
      <c r="D392" s="507">
        <v>0</v>
      </c>
      <c r="E392" s="139" t="s">
        <v>299</v>
      </c>
      <c r="F392" s="135" t="s">
        <v>225</v>
      </c>
      <c r="G392" s="141">
        <f>H392+I392</f>
        <v>0</v>
      </c>
      <c r="H392" s="527">
        <f>SUM(H394,H399,H422,H433,H444,H449)</f>
        <v>0</v>
      </c>
      <c r="I392" s="141">
        <f>SUM(I394,I399,I422,I433,I444,I449)</f>
        <v>0</v>
      </c>
    </row>
    <row r="393" spans="1:9" ht="15.75">
      <c r="A393" s="111"/>
      <c r="B393" s="105"/>
      <c r="C393" s="498"/>
      <c r="D393" s="499"/>
      <c r="E393" s="112" t="s">
        <v>638</v>
      </c>
      <c r="F393" s="113"/>
      <c r="G393" s="114"/>
      <c r="H393" s="534"/>
      <c r="I393" s="535"/>
    </row>
    <row r="394" spans="1:9" s="9" customFormat="1" ht="10.5" customHeight="1">
      <c r="A394" s="117">
        <v>2810</v>
      </c>
      <c r="B394" s="140" t="s">
        <v>777</v>
      </c>
      <c r="C394" s="513">
        <v>1</v>
      </c>
      <c r="D394" s="514">
        <v>0</v>
      </c>
      <c r="E394" s="120" t="s">
        <v>226</v>
      </c>
      <c r="F394" s="121" t="s">
        <v>227</v>
      </c>
      <c r="G394" s="536">
        <f>H394+I394</f>
        <v>0</v>
      </c>
      <c r="H394" s="525">
        <f>H396</f>
        <v>0</v>
      </c>
      <c r="I394" s="537">
        <f>I396</f>
        <v>0</v>
      </c>
    </row>
    <row r="395" spans="1:9" ht="15.75">
      <c r="A395" s="117"/>
      <c r="B395" s="105"/>
      <c r="C395" s="506"/>
      <c r="D395" s="507"/>
      <c r="E395" s="112" t="s">
        <v>639</v>
      </c>
      <c r="F395" s="121"/>
      <c r="G395" s="123"/>
      <c r="H395" s="511"/>
      <c r="I395" s="512"/>
    </row>
    <row r="396" spans="1:9" ht="15.75">
      <c r="A396" s="117">
        <v>2811</v>
      </c>
      <c r="B396" s="140" t="s">
        <v>777</v>
      </c>
      <c r="C396" s="513">
        <v>1</v>
      </c>
      <c r="D396" s="514">
        <v>1</v>
      </c>
      <c r="E396" s="112" t="s">
        <v>226</v>
      </c>
      <c r="F396" s="132" t="s">
        <v>228</v>
      </c>
      <c r="G396" s="128">
        <f>H396+I396</f>
        <v>0</v>
      </c>
      <c r="H396" s="517">
        <f>SUM(H398:H398)</f>
        <v>0</v>
      </c>
      <c r="I396" s="518">
        <f>SUM(I398:I398)</f>
        <v>0</v>
      </c>
    </row>
    <row r="397" spans="1:9" ht="36">
      <c r="A397" s="117"/>
      <c r="B397" s="124"/>
      <c r="C397" s="513"/>
      <c r="D397" s="514"/>
      <c r="E397" s="112" t="s">
        <v>708</v>
      </c>
      <c r="F397" s="127"/>
      <c r="G397" s="128"/>
      <c r="H397" s="517"/>
      <c r="I397" s="518"/>
    </row>
    <row r="398" spans="1:9" ht="15.75">
      <c r="A398" s="117"/>
      <c r="B398" s="124"/>
      <c r="C398" s="513"/>
      <c r="D398" s="514"/>
      <c r="E398" s="112" t="s">
        <v>709</v>
      </c>
      <c r="F398" s="127"/>
      <c r="G398" s="519"/>
      <c r="H398" s="520"/>
      <c r="I398" s="522"/>
    </row>
    <row r="399" spans="1:9" s="9" customFormat="1" ht="10.5" customHeight="1">
      <c r="A399" s="117">
        <v>2820</v>
      </c>
      <c r="B399" s="138" t="s">
        <v>777</v>
      </c>
      <c r="C399" s="506">
        <v>2</v>
      </c>
      <c r="D399" s="507">
        <v>0</v>
      </c>
      <c r="E399" s="120" t="s">
        <v>229</v>
      </c>
      <c r="F399" s="121" t="s">
        <v>230</v>
      </c>
      <c r="G399" s="536">
        <f>H399+I399</f>
        <v>0</v>
      </c>
      <c r="H399" s="525">
        <f>SUM(H401,H404,H407,H410,H413,H416,H419)</f>
        <v>0</v>
      </c>
      <c r="I399" s="537">
        <f>SUM(I401,I404,I407,I410,I413,I416,I419)</f>
        <v>0</v>
      </c>
    </row>
    <row r="400" spans="1:9" ht="15.75">
      <c r="A400" s="117"/>
      <c r="B400" s="105"/>
      <c r="C400" s="506"/>
      <c r="D400" s="507"/>
      <c r="E400" s="112" t="s">
        <v>639</v>
      </c>
      <c r="F400" s="121"/>
      <c r="G400" s="123"/>
      <c r="H400" s="511"/>
      <c r="I400" s="512"/>
    </row>
    <row r="401" spans="1:9" ht="15.75">
      <c r="A401" s="117">
        <v>2821</v>
      </c>
      <c r="B401" s="140" t="s">
        <v>777</v>
      </c>
      <c r="C401" s="513">
        <v>2</v>
      </c>
      <c r="D401" s="514">
        <v>1</v>
      </c>
      <c r="E401" s="112" t="s">
        <v>778</v>
      </c>
      <c r="F401" s="121"/>
      <c r="G401" s="128">
        <f>H401+I401</f>
        <v>0</v>
      </c>
      <c r="H401" s="517">
        <f>SUM(H403:H403)</f>
        <v>0</v>
      </c>
      <c r="I401" s="518">
        <f>SUM(I403:I403)</f>
        <v>0</v>
      </c>
    </row>
    <row r="402" spans="1:9" ht="36">
      <c r="A402" s="117"/>
      <c r="B402" s="124"/>
      <c r="C402" s="513"/>
      <c r="D402" s="514"/>
      <c r="E402" s="112" t="s">
        <v>708</v>
      </c>
      <c r="F402" s="127"/>
      <c r="G402" s="128"/>
      <c r="H402" s="517"/>
      <c r="I402" s="518"/>
    </row>
    <row r="403" spans="1:9" ht="15.75">
      <c r="A403" s="117"/>
      <c r="B403" s="124"/>
      <c r="C403" s="513"/>
      <c r="D403" s="514"/>
      <c r="E403" s="112" t="s">
        <v>709</v>
      </c>
      <c r="F403" s="127"/>
      <c r="G403" s="128"/>
      <c r="H403" s="517"/>
      <c r="I403" s="518"/>
    </row>
    <row r="404" spans="1:9" ht="15.75">
      <c r="A404" s="117">
        <v>2822</v>
      </c>
      <c r="B404" s="140" t="s">
        <v>777</v>
      </c>
      <c r="C404" s="513">
        <v>2</v>
      </c>
      <c r="D404" s="514">
        <v>2</v>
      </c>
      <c r="E404" s="112" t="s">
        <v>779</v>
      </c>
      <c r="F404" s="121"/>
      <c r="G404" s="128">
        <f>H404+I404</f>
        <v>0</v>
      </c>
      <c r="H404" s="517">
        <f>SUM(H406:H406)</f>
        <v>0</v>
      </c>
      <c r="I404" s="518">
        <f>SUM(I406:I406)</f>
        <v>0</v>
      </c>
    </row>
    <row r="405" spans="1:9" ht="36">
      <c r="A405" s="117"/>
      <c r="B405" s="124"/>
      <c r="C405" s="513"/>
      <c r="D405" s="514"/>
      <c r="E405" s="112" t="s">
        <v>708</v>
      </c>
      <c r="F405" s="127"/>
      <c r="G405" s="128"/>
      <c r="H405" s="517"/>
      <c r="I405" s="518"/>
    </row>
    <row r="406" spans="1:9" ht="15.75">
      <c r="A406" s="117"/>
      <c r="B406" s="124"/>
      <c r="C406" s="513"/>
      <c r="D406" s="514"/>
      <c r="E406" s="112" t="s">
        <v>709</v>
      </c>
      <c r="F406" s="127"/>
      <c r="G406" s="128"/>
      <c r="H406" s="517"/>
      <c r="I406" s="518"/>
    </row>
    <row r="407" spans="1:9" ht="15.75">
      <c r="A407" s="117">
        <v>2823</v>
      </c>
      <c r="B407" s="140" t="s">
        <v>777</v>
      </c>
      <c r="C407" s="513">
        <v>2</v>
      </c>
      <c r="D407" s="514">
        <v>3</v>
      </c>
      <c r="E407" s="112" t="s">
        <v>814</v>
      </c>
      <c r="F407" s="132" t="s">
        <v>231</v>
      </c>
      <c r="G407" s="128">
        <f>H407+I407</f>
        <v>0</v>
      </c>
      <c r="H407" s="517">
        <f>SUM(H409:H409)</f>
        <v>0</v>
      </c>
      <c r="I407" s="518">
        <f>SUM(I409:I409)</f>
        <v>0</v>
      </c>
    </row>
    <row r="408" spans="1:9" ht="36">
      <c r="A408" s="117"/>
      <c r="B408" s="124"/>
      <c r="C408" s="513"/>
      <c r="D408" s="514"/>
      <c r="E408" s="112" t="s">
        <v>708</v>
      </c>
      <c r="F408" s="127"/>
      <c r="G408" s="128"/>
      <c r="H408" s="517"/>
      <c r="I408" s="518"/>
    </row>
    <row r="409" spans="1:9" ht="24">
      <c r="A409" s="117"/>
      <c r="B409" s="124"/>
      <c r="C409" s="513"/>
      <c r="D409" s="514"/>
      <c r="E409" s="224" t="s">
        <v>604</v>
      </c>
      <c r="F409" s="127"/>
      <c r="G409" s="519">
        <f>SUM(H409:I409)</f>
        <v>0</v>
      </c>
      <c r="H409" s="520"/>
      <c r="I409" s="522"/>
    </row>
    <row r="410" spans="1:9" ht="15.75">
      <c r="A410" s="117">
        <v>2824</v>
      </c>
      <c r="B410" s="140" t="s">
        <v>777</v>
      </c>
      <c r="C410" s="513">
        <v>2</v>
      </c>
      <c r="D410" s="514">
        <v>4</v>
      </c>
      <c r="E410" s="112" t="s">
        <v>780</v>
      </c>
      <c r="F410" s="132"/>
      <c r="G410" s="128">
        <f>H410+I410</f>
        <v>0</v>
      </c>
      <c r="H410" s="517">
        <f>SUM(H412:H412)</f>
        <v>0</v>
      </c>
      <c r="I410" s="518">
        <f>SUM(I412:I412)</f>
        <v>0</v>
      </c>
    </row>
    <row r="411" spans="1:9" ht="36">
      <c r="A411" s="117"/>
      <c r="B411" s="124"/>
      <c r="C411" s="513"/>
      <c r="D411" s="514"/>
      <c r="E411" s="112" t="s">
        <v>708</v>
      </c>
      <c r="F411" s="127"/>
      <c r="G411" s="128"/>
      <c r="H411" s="517"/>
      <c r="I411" s="518"/>
    </row>
    <row r="412" spans="1:9" ht="15.75">
      <c r="A412" s="117"/>
      <c r="B412" s="124"/>
      <c r="C412" s="513"/>
      <c r="D412" s="514"/>
      <c r="E412" s="112" t="s">
        <v>709</v>
      </c>
      <c r="F412" s="127"/>
      <c r="G412" s="128"/>
      <c r="H412" s="517"/>
      <c r="I412" s="518"/>
    </row>
    <row r="413" spans="1:9" ht="15.75">
      <c r="A413" s="117">
        <v>2825</v>
      </c>
      <c r="B413" s="140" t="s">
        <v>777</v>
      </c>
      <c r="C413" s="513">
        <v>2</v>
      </c>
      <c r="D413" s="514">
        <v>5</v>
      </c>
      <c r="E413" s="112" t="s">
        <v>781</v>
      </c>
      <c r="F413" s="132"/>
      <c r="G413" s="128">
        <f>H413+I413</f>
        <v>0</v>
      </c>
      <c r="H413" s="517">
        <f>SUM(H415:H415)</f>
        <v>0</v>
      </c>
      <c r="I413" s="518">
        <f>SUM(I415:I415)</f>
        <v>0</v>
      </c>
    </row>
    <row r="414" spans="1:9" ht="36">
      <c r="A414" s="117"/>
      <c r="B414" s="124"/>
      <c r="C414" s="513"/>
      <c r="D414" s="514"/>
      <c r="E414" s="112" t="s">
        <v>708</v>
      </c>
      <c r="F414" s="127"/>
      <c r="G414" s="128"/>
      <c r="H414" s="517"/>
      <c r="I414" s="518"/>
    </row>
    <row r="415" spans="1:9" ht="15.75">
      <c r="A415" s="117"/>
      <c r="B415" s="124"/>
      <c r="C415" s="513"/>
      <c r="D415" s="514"/>
      <c r="E415" s="112" t="s">
        <v>709</v>
      </c>
      <c r="F415" s="127"/>
      <c r="G415" s="128"/>
      <c r="H415" s="517"/>
      <c r="I415" s="518"/>
    </row>
    <row r="416" spans="1:9" ht="15.75">
      <c r="A416" s="117">
        <v>2826</v>
      </c>
      <c r="B416" s="140" t="s">
        <v>777</v>
      </c>
      <c r="C416" s="513">
        <v>2</v>
      </c>
      <c r="D416" s="514">
        <v>6</v>
      </c>
      <c r="E416" s="112" t="s">
        <v>782</v>
      </c>
      <c r="F416" s="132"/>
      <c r="G416" s="128">
        <f>H416+I416</f>
        <v>0</v>
      </c>
      <c r="H416" s="517">
        <f>SUM(H418:H418)</f>
        <v>0</v>
      </c>
      <c r="I416" s="518">
        <f>SUM(I418:I418)</f>
        <v>0</v>
      </c>
    </row>
    <row r="417" spans="1:9" ht="36">
      <c r="A417" s="117"/>
      <c r="B417" s="124"/>
      <c r="C417" s="513"/>
      <c r="D417" s="514"/>
      <c r="E417" s="112" t="s">
        <v>708</v>
      </c>
      <c r="F417" s="127"/>
      <c r="G417" s="128"/>
      <c r="H417" s="517"/>
      <c r="I417" s="518"/>
    </row>
    <row r="418" spans="1:9" ht="15.75">
      <c r="A418" s="117"/>
      <c r="B418" s="124"/>
      <c r="C418" s="513"/>
      <c r="D418" s="514"/>
      <c r="E418" s="112" t="s">
        <v>709</v>
      </c>
      <c r="F418" s="127"/>
      <c r="G418" s="128"/>
      <c r="H418" s="517"/>
      <c r="I418" s="518"/>
    </row>
    <row r="419" spans="1:9" ht="24">
      <c r="A419" s="117">
        <v>2827</v>
      </c>
      <c r="B419" s="140" t="s">
        <v>777</v>
      </c>
      <c r="C419" s="513">
        <v>2</v>
      </c>
      <c r="D419" s="514">
        <v>7</v>
      </c>
      <c r="E419" s="112" t="s">
        <v>783</v>
      </c>
      <c r="F419" s="132"/>
      <c r="G419" s="128">
        <f>H419+I419</f>
        <v>0</v>
      </c>
      <c r="H419" s="517">
        <f>SUM(H421:H421)</f>
        <v>0</v>
      </c>
      <c r="I419" s="518">
        <f>SUM(I421:I421)</f>
        <v>0</v>
      </c>
    </row>
    <row r="420" spans="1:9" ht="36">
      <c r="A420" s="117"/>
      <c r="B420" s="124"/>
      <c r="C420" s="513"/>
      <c r="D420" s="514"/>
      <c r="E420" s="112" t="s">
        <v>708</v>
      </c>
      <c r="F420" s="127"/>
      <c r="G420" s="128"/>
      <c r="H420" s="517"/>
      <c r="I420" s="518"/>
    </row>
    <row r="421" spans="1:9" ht="29.25" customHeight="1">
      <c r="A421" s="117"/>
      <c r="B421" s="124"/>
      <c r="C421" s="513"/>
      <c r="D421" s="514"/>
      <c r="E421" s="112" t="s">
        <v>709</v>
      </c>
      <c r="F421" s="127"/>
      <c r="G421" s="128"/>
      <c r="H421" s="517"/>
      <c r="I421" s="518"/>
    </row>
    <row r="422" spans="1:9" s="9" customFormat="1" ht="10.5" customHeight="1">
      <c r="A422" s="117">
        <v>2830</v>
      </c>
      <c r="B422" s="138" t="s">
        <v>777</v>
      </c>
      <c r="C422" s="506">
        <v>3</v>
      </c>
      <c r="D422" s="507">
        <v>0</v>
      </c>
      <c r="E422" s="120" t="s">
        <v>232</v>
      </c>
      <c r="F422" s="137" t="s">
        <v>233</v>
      </c>
      <c r="G422" s="128">
        <f>H422+I422</f>
        <v>0</v>
      </c>
      <c r="H422" s="517">
        <f>H424+H427+H430</f>
        <v>0</v>
      </c>
      <c r="I422" s="518">
        <f>I424+I427+I430</f>
        <v>0</v>
      </c>
    </row>
    <row r="423" spans="1:9" ht="15.75">
      <c r="A423" s="117"/>
      <c r="B423" s="105"/>
      <c r="C423" s="506"/>
      <c r="D423" s="507"/>
      <c r="E423" s="112" t="s">
        <v>639</v>
      </c>
      <c r="F423" s="121"/>
      <c r="G423" s="123"/>
      <c r="H423" s="511"/>
      <c r="I423" s="512"/>
    </row>
    <row r="424" spans="1:9" ht="15.75">
      <c r="A424" s="117">
        <v>2831</v>
      </c>
      <c r="B424" s="140" t="s">
        <v>777</v>
      </c>
      <c r="C424" s="513">
        <v>3</v>
      </c>
      <c r="D424" s="514">
        <v>1</v>
      </c>
      <c r="E424" s="112" t="s">
        <v>815</v>
      </c>
      <c r="F424" s="137"/>
      <c r="G424" s="128">
        <f>H424+I424</f>
        <v>0</v>
      </c>
      <c r="H424" s="517">
        <f>SUM(H426:H426)</f>
        <v>0</v>
      </c>
      <c r="I424" s="518">
        <f>SUM(I426:I426)</f>
        <v>0</v>
      </c>
    </row>
    <row r="425" spans="1:9" ht="36">
      <c r="A425" s="117"/>
      <c r="B425" s="124"/>
      <c r="C425" s="513"/>
      <c r="D425" s="514"/>
      <c r="E425" s="112" t="s">
        <v>708</v>
      </c>
      <c r="F425" s="127"/>
      <c r="G425" s="128"/>
      <c r="H425" s="517"/>
      <c r="I425" s="518"/>
    </row>
    <row r="426" spans="1:9" ht="15.75">
      <c r="A426" s="117"/>
      <c r="B426" s="124"/>
      <c r="C426" s="513"/>
      <c r="D426" s="514"/>
      <c r="E426" s="112" t="s">
        <v>709</v>
      </c>
      <c r="F426" s="127"/>
      <c r="G426" s="128"/>
      <c r="H426" s="517"/>
      <c r="I426" s="518"/>
    </row>
    <row r="427" spans="1:9" ht="15.75">
      <c r="A427" s="117">
        <v>2832</v>
      </c>
      <c r="B427" s="140" t="s">
        <v>777</v>
      </c>
      <c r="C427" s="513">
        <v>3</v>
      </c>
      <c r="D427" s="514">
        <v>2</v>
      </c>
      <c r="E427" s="112" t="s">
        <v>826</v>
      </c>
      <c r="F427" s="137"/>
      <c r="G427" s="128">
        <f>H427+I427</f>
        <v>0</v>
      </c>
      <c r="H427" s="517">
        <f>SUM(H429:H429)</f>
        <v>0</v>
      </c>
      <c r="I427" s="518">
        <f>SUM(I429:I429)</f>
        <v>0</v>
      </c>
    </row>
    <row r="428" spans="1:9" ht="36">
      <c r="A428" s="117"/>
      <c r="B428" s="124"/>
      <c r="C428" s="513"/>
      <c r="D428" s="514"/>
      <c r="E428" s="112" t="s">
        <v>708</v>
      </c>
      <c r="F428" s="127"/>
      <c r="G428" s="128"/>
      <c r="H428" s="517"/>
      <c r="I428" s="518"/>
    </row>
    <row r="429" spans="1:9" ht="15.75">
      <c r="A429" s="117"/>
      <c r="B429" s="124"/>
      <c r="C429" s="513"/>
      <c r="D429" s="514"/>
      <c r="E429" s="112" t="s">
        <v>709</v>
      </c>
      <c r="F429" s="127"/>
      <c r="G429" s="128"/>
      <c r="H429" s="517"/>
      <c r="I429" s="518"/>
    </row>
    <row r="430" spans="1:9" ht="15.75">
      <c r="A430" s="117">
        <v>2833</v>
      </c>
      <c r="B430" s="140" t="s">
        <v>777</v>
      </c>
      <c r="C430" s="513">
        <v>3</v>
      </c>
      <c r="D430" s="514">
        <v>3</v>
      </c>
      <c r="E430" s="112" t="s">
        <v>827</v>
      </c>
      <c r="F430" s="132" t="s">
        <v>234</v>
      </c>
      <c r="G430" s="128">
        <f>H430+I430</f>
        <v>0</v>
      </c>
      <c r="H430" s="517">
        <f>SUM(H432:H432)</f>
        <v>0</v>
      </c>
      <c r="I430" s="518">
        <f>SUM(I432:I432)</f>
        <v>0</v>
      </c>
    </row>
    <row r="431" spans="1:9" ht="36">
      <c r="A431" s="117"/>
      <c r="B431" s="124"/>
      <c r="C431" s="513"/>
      <c r="D431" s="514"/>
      <c r="E431" s="112" t="s">
        <v>708</v>
      </c>
      <c r="F431" s="127"/>
      <c r="G431" s="128"/>
      <c r="H431" s="517"/>
      <c r="I431" s="518"/>
    </row>
    <row r="432" spans="1:9" ht="14.25" customHeight="1">
      <c r="A432" s="117"/>
      <c r="B432" s="124"/>
      <c r="C432" s="513"/>
      <c r="D432" s="514"/>
      <c r="E432" s="112" t="s">
        <v>709</v>
      </c>
      <c r="F432" s="127"/>
      <c r="G432" s="128"/>
      <c r="H432" s="517"/>
      <c r="I432" s="518"/>
    </row>
    <row r="433" spans="1:9" s="9" customFormat="1" ht="10.5" customHeight="1">
      <c r="A433" s="117">
        <v>2840</v>
      </c>
      <c r="B433" s="138" t="s">
        <v>777</v>
      </c>
      <c r="C433" s="506">
        <v>4</v>
      </c>
      <c r="D433" s="507">
        <v>0</v>
      </c>
      <c r="E433" s="120" t="s">
        <v>828</v>
      </c>
      <c r="F433" s="137" t="s">
        <v>235</v>
      </c>
      <c r="G433" s="128">
        <f>H433+I433</f>
        <v>0</v>
      </c>
      <c r="H433" s="517">
        <f>H435+H438+H441</f>
        <v>0</v>
      </c>
      <c r="I433" s="518">
        <f>I435+I438+I441</f>
        <v>0</v>
      </c>
    </row>
    <row r="434" spans="1:9" ht="14.25" customHeight="1">
      <c r="A434" s="117"/>
      <c r="B434" s="105"/>
      <c r="C434" s="506"/>
      <c r="D434" s="507"/>
      <c r="E434" s="112" t="s">
        <v>639</v>
      </c>
      <c r="F434" s="121"/>
      <c r="G434" s="123"/>
      <c r="H434" s="511"/>
      <c r="I434" s="512"/>
    </row>
    <row r="435" spans="1:9" ht="15.75">
      <c r="A435" s="117">
        <v>2841</v>
      </c>
      <c r="B435" s="140" t="s">
        <v>777</v>
      </c>
      <c r="C435" s="513">
        <v>4</v>
      </c>
      <c r="D435" s="514">
        <v>1</v>
      </c>
      <c r="E435" s="112" t="s">
        <v>829</v>
      </c>
      <c r="F435" s="137"/>
      <c r="G435" s="128">
        <f>H435+I435</f>
        <v>0</v>
      </c>
      <c r="H435" s="517">
        <f>SUM(H437:H437)</f>
        <v>0</v>
      </c>
      <c r="I435" s="518">
        <f>SUM(I437:I437)</f>
        <v>0</v>
      </c>
    </row>
    <row r="436" spans="1:9" ht="36">
      <c r="A436" s="117"/>
      <c r="B436" s="124"/>
      <c r="C436" s="513"/>
      <c r="D436" s="514"/>
      <c r="E436" s="112" t="s">
        <v>708</v>
      </c>
      <c r="F436" s="127"/>
      <c r="G436" s="128"/>
      <c r="H436" s="517"/>
      <c r="I436" s="518"/>
    </row>
    <row r="437" spans="1:9" ht="29.25" customHeight="1">
      <c r="A437" s="117"/>
      <c r="B437" s="124"/>
      <c r="C437" s="513"/>
      <c r="D437" s="514"/>
      <c r="E437" s="112" t="s">
        <v>709</v>
      </c>
      <c r="F437" s="127"/>
      <c r="G437" s="128"/>
      <c r="H437" s="517"/>
      <c r="I437" s="518"/>
    </row>
    <row r="438" spans="1:9" ht="24">
      <c r="A438" s="117">
        <v>2842</v>
      </c>
      <c r="B438" s="140" t="s">
        <v>777</v>
      </c>
      <c r="C438" s="513">
        <v>4</v>
      </c>
      <c r="D438" s="514">
        <v>2</v>
      </c>
      <c r="E438" s="112" t="s">
        <v>830</v>
      </c>
      <c r="F438" s="137"/>
      <c r="G438" s="128">
        <f>H438+I438</f>
        <v>0</v>
      </c>
      <c r="H438" s="517">
        <f>SUM(H440:H440)</f>
        <v>0</v>
      </c>
      <c r="I438" s="518">
        <f>SUM(I440:I440)</f>
        <v>0</v>
      </c>
    </row>
    <row r="439" spans="1:9" ht="36">
      <c r="A439" s="117"/>
      <c r="B439" s="124"/>
      <c r="C439" s="513"/>
      <c r="D439" s="514"/>
      <c r="E439" s="112" t="s">
        <v>708</v>
      </c>
      <c r="F439" s="127"/>
      <c r="G439" s="128"/>
      <c r="H439" s="517"/>
      <c r="I439" s="518"/>
    </row>
    <row r="440" spans="1:9" ht="15.75">
      <c r="A440" s="117"/>
      <c r="B440" s="124"/>
      <c r="C440" s="513"/>
      <c r="D440" s="514"/>
      <c r="E440" s="112" t="s">
        <v>709</v>
      </c>
      <c r="F440" s="127"/>
      <c r="G440" s="128"/>
      <c r="H440" s="517"/>
      <c r="I440" s="518"/>
    </row>
    <row r="441" spans="1:9" ht="15.75">
      <c r="A441" s="117">
        <v>2843</v>
      </c>
      <c r="B441" s="140" t="s">
        <v>777</v>
      </c>
      <c r="C441" s="513">
        <v>4</v>
      </c>
      <c r="D441" s="514">
        <v>3</v>
      </c>
      <c r="E441" s="112" t="s">
        <v>828</v>
      </c>
      <c r="F441" s="132" t="s">
        <v>236</v>
      </c>
      <c r="G441" s="128">
        <f>H441+I441</f>
        <v>0</v>
      </c>
      <c r="H441" s="517">
        <f>SUM(H443:H443)</f>
        <v>0</v>
      </c>
      <c r="I441" s="518">
        <f>SUM(I443:I443)</f>
        <v>0</v>
      </c>
    </row>
    <row r="442" spans="1:9" ht="36">
      <c r="A442" s="117"/>
      <c r="B442" s="124"/>
      <c r="C442" s="513"/>
      <c r="D442" s="514"/>
      <c r="E442" s="112" t="s">
        <v>708</v>
      </c>
      <c r="F442" s="127"/>
      <c r="G442" s="128"/>
      <c r="H442" s="517"/>
      <c r="I442" s="518"/>
    </row>
    <row r="443" spans="1:9" ht="26.25" customHeight="1">
      <c r="A443" s="117"/>
      <c r="B443" s="124"/>
      <c r="C443" s="513"/>
      <c r="D443" s="514"/>
      <c r="E443" s="112" t="s">
        <v>709</v>
      </c>
      <c r="F443" s="127"/>
      <c r="G443" s="128"/>
      <c r="H443" s="517"/>
      <c r="I443" s="518"/>
    </row>
    <row r="444" spans="1:9" s="9" customFormat="1" ht="10.5" customHeight="1">
      <c r="A444" s="117">
        <v>2850</v>
      </c>
      <c r="B444" s="138" t="s">
        <v>777</v>
      </c>
      <c r="C444" s="506">
        <v>5</v>
      </c>
      <c r="D444" s="507">
        <v>0</v>
      </c>
      <c r="E444" s="144" t="s">
        <v>237</v>
      </c>
      <c r="F444" s="137" t="s">
        <v>238</v>
      </c>
      <c r="G444" s="128">
        <f>H444+I444</f>
        <v>0</v>
      </c>
      <c r="H444" s="517">
        <f>H446</f>
        <v>0</v>
      </c>
      <c r="I444" s="518">
        <f>I446</f>
        <v>0</v>
      </c>
    </row>
    <row r="445" spans="1:9" ht="24" customHeight="1">
      <c r="A445" s="117"/>
      <c r="B445" s="105"/>
      <c r="C445" s="506"/>
      <c r="D445" s="507"/>
      <c r="E445" s="112" t="s">
        <v>639</v>
      </c>
      <c r="F445" s="121"/>
      <c r="G445" s="123"/>
      <c r="H445" s="511"/>
      <c r="I445" s="512"/>
    </row>
    <row r="446" spans="1:9" ht="24">
      <c r="A446" s="117">
        <v>2851</v>
      </c>
      <c r="B446" s="138" t="s">
        <v>777</v>
      </c>
      <c r="C446" s="506">
        <v>5</v>
      </c>
      <c r="D446" s="507">
        <v>1</v>
      </c>
      <c r="E446" s="145" t="s">
        <v>237</v>
      </c>
      <c r="F446" s="132" t="s">
        <v>239</v>
      </c>
      <c r="G446" s="128">
        <f>H446+I446</f>
        <v>0</v>
      </c>
      <c r="H446" s="517">
        <f>SUM(H448:H448)</f>
        <v>0</v>
      </c>
      <c r="I446" s="518">
        <f>SUM(I448:I448)</f>
        <v>0</v>
      </c>
    </row>
    <row r="447" spans="1:9" ht="36">
      <c r="A447" s="117"/>
      <c r="B447" s="124"/>
      <c r="C447" s="513"/>
      <c r="D447" s="514"/>
      <c r="E447" s="112" t="s">
        <v>708</v>
      </c>
      <c r="F447" s="127"/>
      <c r="G447" s="128"/>
      <c r="H447" s="517"/>
      <c r="I447" s="518"/>
    </row>
    <row r="448" spans="1:9" ht="27" customHeight="1">
      <c r="A448" s="117"/>
      <c r="B448" s="124"/>
      <c r="C448" s="513"/>
      <c r="D448" s="514"/>
      <c r="E448" s="112" t="s">
        <v>709</v>
      </c>
      <c r="F448" s="127"/>
      <c r="G448" s="128"/>
      <c r="H448" s="517"/>
      <c r="I448" s="518"/>
    </row>
    <row r="449" spans="1:9" s="9" customFormat="1" ht="10.5" customHeight="1">
      <c r="A449" s="117">
        <v>2860</v>
      </c>
      <c r="B449" s="138" t="s">
        <v>777</v>
      </c>
      <c r="C449" s="506">
        <v>6</v>
      </c>
      <c r="D449" s="507">
        <v>0</v>
      </c>
      <c r="E449" s="144" t="s">
        <v>240</v>
      </c>
      <c r="F449" s="137" t="s">
        <v>434</v>
      </c>
      <c r="G449" s="536">
        <f>H449+I449</f>
        <v>0</v>
      </c>
      <c r="H449" s="525">
        <f>H451</f>
        <v>0</v>
      </c>
      <c r="I449" s="537">
        <f>I451</f>
        <v>0</v>
      </c>
    </row>
    <row r="450" spans="1:9" ht="15.75" customHeight="1">
      <c r="A450" s="117"/>
      <c r="B450" s="105"/>
      <c r="C450" s="506"/>
      <c r="D450" s="507"/>
      <c r="E450" s="112" t="s">
        <v>639</v>
      </c>
      <c r="F450" s="121"/>
      <c r="G450" s="123"/>
      <c r="H450" s="511"/>
      <c r="I450" s="512"/>
    </row>
    <row r="451" spans="1:9" ht="32.25" customHeight="1">
      <c r="A451" s="117">
        <v>2861</v>
      </c>
      <c r="B451" s="140" t="s">
        <v>777</v>
      </c>
      <c r="C451" s="513">
        <v>6</v>
      </c>
      <c r="D451" s="514">
        <v>1</v>
      </c>
      <c r="E451" s="145" t="s">
        <v>240</v>
      </c>
      <c r="F451" s="132" t="s">
        <v>435</v>
      </c>
      <c r="G451" s="128">
        <f>H451+I451</f>
        <v>0</v>
      </c>
      <c r="H451" s="517">
        <f>SUM(H453:H453)</f>
        <v>0</v>
      </c>
      <c r="I451" s="518">
        <f>SUM(I453:I453)</f>
        <v>0</v>
      </c>
    </row>
    <row r="452" spans="1:9" ht="36">
      <c r="A452" s="117"/>
      <c r="B452" s="124"/>
      <c r="C452" s="513"/>
      <c r="D452" s="514"/>
      <c r="E452" s="112" t="s">
        <v>708</v>
      </c>
      <c r="F452" s="127"/>
      <c r="G452" s="128"/>
      <c r="H452" s="517"/>
      <c r="I452" s="518"/>
    </row>
    <row r="453" spans="1:9" s="8" customFormat="1" ht="44.25" customHeight="1">
      <c r="A453" s="117"/>
      <c r="B453" s="124"/>
      <c r="C453" s="513"/>
      <c r="D453" s="514"/>
      <c r="E453" s="112" t="s">
        <v>709</v>
      </c>
      <c r="F453" s="127"/>
      <c r="G453" s="128"/>
      <c r="H453" s="517"/>
      <c r="I453" s="518"/>
    </row>
    <row r="454" spans="1:9" ht="11.25" customHeight="1">
      <c r="A454" s="134">
        <v>2900</v>
      </c>
      <c r="B454" s="138" t="s">
        <v>784</v>
      </c>
      <c r="C454" s="506">
        <v>0</v>
      </c>
      <c r="D454" s="507">
        <v>0</v>
      </c>
      <c r="E454" s="139" t="s">
        <v>300</v>
      </c>
      <c r="F454" s="135" t="s">
        <v>436</v>
      </c>
      <c r="G454" s="141">
        <f>H454+I454</f>
        <v>0</v>
      </c>
      <c r="H454" s="527">
        <f>SUM(H456,H464,H472,H480,H488,H496,H501,H506)</f>
        <v>0</v>
      </c>
      <c r="I454" s="528">
        <f>SUM(I456,I464,I472,I480,I488,I496,I501,I506)</f>
        <v>0</v>
      </c>
    </row>
    <row r="455" spans="1:9" ht="15.75">
      <c r="A455" s="111"/>
      <c r="B455" s="105"/>
      <c r="C455" s="498"/>
      <c r="D455" s="499"/>
      <c r="E455" s="112" t="s">
        <v>638</v>
      </c>
      <c r="F455" s="113"/>
      <c r="G455" s="503"/>
      <c r="H455" s="504"/>
      <c r="I455" s="505"/>
    </row>
    <row r="456" spans="1:9" s="9" customFormat="1" ht="10.5" customHeight="1">
      <c r="A456" s="117">
        <v>2910</v>
      </c>
      <c r="B456" s="138" t="s">
        <v>784</v>
      </c>
      <c r="C456" s="506">
        <v>1</v>
      </c>
      <c r="D456" s="507">
        <v>0</v>
      </c>
      <c r="E456" s="120" t="s">
        <v>819</v>
      </c>
      <c r="F456" s="121" t="s">
        <v>437</v>
      </c>
      <c r="G456" s="536">
        <f>H456+I456</f>
        <v>0</v>
      </c>
      <c r="H456" s="525">
        <f>H458+H461</f>
        <v>0</v>
      </c>
      <c r="I456" s="537">
        <f>I458+I461</f>
        <v>0</v>
      </c>
    </row>
    <row r="457" spans="1:9" ht="15.75">
      <c r="A457" s="117"/>
      <c r="B457" s="105"/>
      <c r="C457" s="506"/>
      <c r="D457" s="507"/>
      <c r="E457" s="112" t="s">
        <v>639</v>
      </c>
      <c r="F457" s="121"/>
      <c r="G457" s="123"/>
      <c r="H457" s="511"/>
      <c r="I457" s="512"/>
    </row>
    <row r="458" spans="1:9" ht="15.75">
      <c r="A458" s="117">
        <v>2911</v>
      </c>
      <c r="B458" s="140" t="s">
        <v>784</v>
      </c>
      <c r="C458" s="513">
        <v>1</v>
      </c>
      <c r="D458" s="514">
        <v>1</v>
      </c>
      <c r="E458" s="112" t="s">
        <v>438</v>
      </c>
      <c r="F458" s="132" t="s">
        <v>439</v>
      </c>
      <c r="G458" s="128">
        <f>H458+I458</f>
        <v>0</v>
      </c>
      <c r="H458" s="517">
        <f>SUM(H460:H460)</f>
        <v>0</v>
      </c>
      <c r="I458" s="518">
        <f>SUM(I460:I460)</f>
        <v>0</v>
      </c>
    </row>
    <row r="459" spans="1:9" ht="36">
      <c r="A459" s="117"/>
      <c r="B459" s="124"/>
      <c r="C459" s="513"/>
      <c r="D459" s="514"/>
      <c r="E459" s="112" t="s">
        <v>708</v>
      </c>
      <c r="F459" s="127"/>
      <c r="G459" s="128"/>
      <c r="H459" s="517"/>
      <c r="I459" s="518"/>
    </row>
    <row r="460" spans="1:9" ht="24">
      <c r="A460" s="117"/>
      <c r="B460" s="124"/>
      <c r="C460" s="513"/>
      <c r="D460" s="514"/>
      <c r="E460" s="224" t="s">
        <v>604</v>
      </c>
      <c r="F460" s="127"/>
      <c r="G460" s="519">
        <f>SUM(H460:I460)</f>
        <v>0</v>
      </c>
      <c r="H460" s="520"/>
      <c r="I460" s="522"/>
    </row>
    <row r="461" spans="1:9" ht="15.75">
      <c r="A461" s="117">
        <v>2912</v>
      </c>
      <c r="B461" s="140" t="s">
        <v>784</v>
      </c>
      <c r="C461" s="513">
        <v>1</v>
      </c>
      <c r="D461" s="514">
        <v>2</v>
      </c>
      <c r="E461" s="112" t="s">
        <v>785</v>
      </c>
      <c r="F461" s="132" t="s">
        <v>440</v>
      </c>
      <c r="G461" s="128">
        <f>H461+I461</f>
        <v>0</v>
      </c>
      <c r="H461" s="517">
        <f>SUM(H463:H463)</f>
        <v>0</v>
      </c>
      <c r="I461" s="518">
        <f>SUM(I463:I463)</f>
        <v>0</v>
      </c>
    </row>
    <row r="462" spans="1:9" ht="36">
      <c r="A462" s="117"/>
      <c r="B462" s="124"/>
      <c r="C462" s="513"/>
      <c r="D462" s="514"/>
      <c r="E462" s="112" t="s">
        <v>708</v>
      </c>
      <c r="F462" s="127"/>
      <c r="G462" s="128"/>
      <c r="H462" s="517"/>
      <c r="I462" s="518"/>
    </row>
    <row r="463" spans="1:9" ht="15.75">
      <c r="A463" s="117"/>
      <c r="B463" s="124"/>
      <c r="C463" s="513"/>
      <c r="D463" s="514"/>
      <c r="E463" s="112" t="s">
        <v>709</v>
      </c>
      <c r="F463" s="127"/>
      <c r="G463" s="128"/>
      <c r="H463" s="517"/>
      <c r="I463" s="518"/>
    </row>
    <row r="464" spans="1:9" s="9" customFormat="1" ht="10.5" customHeight="1">
      <c r="A464" s="117">
        <v>2920</v>
      </c>
      <c r="B464" s="138" t="s">
        <v>784</v>
      </c>
      <c r="C464" s="506">
        <v>2</v>
      </c>
      <c r="D464" s="507">
        <v>0</v>
      </c>
      <c r="E464" s="120" t="s">
        <v>786</v>
      </c>
      <c r="F464" s="121" t="s">
        <v>441</v>
      </c>
      <c r="G464" s="128">
        <f>H464+I464</f>
        <v>0</v>
      </c>
      <c r="H464" s="517">
        <f>H466+H469</f>
        <v>0</v>
      </c>
      <c r="I464" s="518">
        <f>I466+I469</f>
        <v>0</v>
      </c>
    </row>
    <row r="465" spans="1:9" ht="15.75">
      <c r="A465" s="117"/>
      <c r="B465" s="105"/>
      <c r="C465" s="506"/>
      <c r="D465" s="507"/>
      <c r="E465" s="112" t="s">
        <v>639</v>
      </c>
      <c r="F465" s="121"/>
      <c r="G465" s="123"/>
      <c r="H465" s="511"/>
      <c r="I465" s="512"/>
    </row>
    <row r="466" spans="1:9" ht="15.75">
      <c r="A466" s="117">
        <v>2921</v>
      </c>
      <c r="B466" s="140" t="s">
        <v>784</v>
      </c>
      <c r="C466" s="513">
        <v>2</v>
      </c>
      <c r="D466" s="514">
        <v>1</v>
      </c>
      <c r="E466" s="112" t="s">
        <v>787</v>
      </c>
      <c r="F466" s="132" t="s">
        <v>442</v>
      </c>
      <c r="G466" s="128">
        <f>H466+I466</f>
        <v>0</v>
      </c>
      <c r="H466" s="517">
        <f>SUM(H468:H468)</f>
        <v>0</v>
      </c>
      <c r="I466" s="518">
        <f>SUM(I468:I468)</f>
        <v>0</v>
      </c>
    </row>
    <row r="467" spans="1:9" ht="36">
      <c r="A467" s="117"/>
      <c r="B467" s="124"/>
      <c r="C467" s="513"/>
      <c r="D467" s="514"/>
      <c r="E467" s="112" t="s">
        <v>708</v>
      </c>
      <c r="F467" s="127"/>
      <c r="G467" s="128"/>
      <c r="H467" s="517"/>
      <c r="I467" s="518"/>
    </row>
    <row r="468" spans="1:9" ht="15.75">
      <c r="A468" s="117"/>
      <c r="B468" s="124"/>
      <c r="C468" s="513"/>
      <c r="D468" s="514"/>
      <c r="E468" s="112" t="s">
        <v>709</v>
      </c>
      <c r="F468" s="127"/>
      <c r="G468" s="128"/>
      <c r="H468" s="517"/>
      <c r="I468" s="518"/>
    </row>
    <row r="469" spans="1:9" ht="15.75">
      <c r="A469" s="117">
        <v>2922</v>
      </c>
      <c r="B469" s="140" t="s">
        <v>784</v>
      </c>
      <c r="C469" s="513">
        <v>2</v>
      </c>
      <c r="D469" s="514">
        <v>2</v>
      </c>
      <c r="E469" s="112" t="s">
        <v>788</v>
      </c>
      <c r="F469" s="132" t="s">
        <v>443</v>
      </c>
      <c r="G469" s="128">
        <f>H469+I469</f>
        <v>0</v>
      </c>
      <c r="H469" s="517">
        <f>SUM(H471:H471)</f>
        <v>0</v>
      </c>
      <c r="I469" s="518">
        <f>SUM(I471:I471)</f>
        <v>0</v>
      </c>
    </row>
    <row r="470" spans="1:9" ht="36">
      <c r="A470" s="117"/>
      <c r="B470" s="124"/>
      <c r="C470" s="513"/>
      <c r="D470" s="514"/>
      <c r="E470" s="112" t="s">
        <v>708</v>
      </c>
      <c r="F470" s="127"/>
      <c r="G470" s="128"/>
      <c r="H470" s="517"/>
      <c r="I470" s="518"/>
    </row>
    <row r="471" spans="1:9" ht="15.75">
      <c r="A471" s="117"/>
      <c r="B471" s="124"/>
      <c r="C471" s="513"/>
      <c r="D471" s="514"/>
      <c r="E471" s="112" t="s">
        <v>709</v>
      </c>
      <c r="F471" s="127"/>
      <c r="G471" s="128"/>
      <c r="H471" s="517"/>
      <c r="I471" s="518"/>
    </row>
    <row r="472" spans="1:9" s="9" customFormat="1" ht="10.5" customHeight="1">
      <c r="A472" s="117">
        <v>2930</v>
      </c>
      <c r="B472" s="138" t="s">
        <v>784</v>
      </c>
      <c r="C472" s="506">
        <v>3</v>
      </c>
      <c r="D472" s="507">
        <v>0</v>
      </c>
      <c r="E472" s="120" t="s">
        <v>789</v>
      </c>
      <c r="F472" s="121" t="s">
        <v>444</v>
      </c>
      <c r="G472" s="128">
        <f>H472+I472</f>
        <v>0</v>
      </c>
      <c r="H472" s="517">
        <f>H474+H477</f>
        <v>0</v>
      </c>
      <c r="I472" s="518">
        <f>I474+I477</f>
        <v>0</v>
      </c>
    </row>
    <row r="473" spans="1:9" ht="15.75">
      <c r="A473" s="117"/>
      <c r="B473" s="105"/>
      <c r="C473" s="506"/>
      <c r="D473" s="507"/>
      <c r="E473" s="112" t="s">
        <v>639</v>
      </c>
      <c r="F473" s="121"/>
      <c r="G473" s="123"/>
      <c r="H473" s="511"/>
      <c r="I473" s="512"/>
    </row>
    <row r="474" spans="1:9" ht="24">
      <c r="A474" s="117">
        <v>2931</v>
      </c>
      <c r="B474" s="140" t="s">
        <v>784</v>
      </c>
      <c r="C474" s="513">
        <v>3</v>
      </c>
      <c r="D474" s="514">
        <v>1</v>
      </c>
      <c r="E474" s="112" t="s">
        <v>790</v>
      </c>
      <c r="F474" s="132" t="s">
        <v>445</v>
      </c>
      <c r="G474" s="128">
        <f>H474+I474</f>
        <v>0</v>
      </c>
      <c r="H474" s="517">
        <f>SUM(H476:H476)</f>
        <v>0</v>
      </c>
      <c r="I474" s="518">
        <f>SUM(I476:I476)</f>
        <v>0</v>
      </c>
    </row>
    <row r="475" spans="1:9" ht="36">
      <c r="A475" s="117"/>
      <c r="B475" s="124"/>
      <c r="C475" s="513"/>
      <c r="D475" s="514"/>
      <c r="E475" s="112" t="s">
        <v>708</v>
      </c>
      <c r="F475" s="127"/>
      <c r="G475" s="128"/>
      <c r="H475" s="517"/>
      <c r="I475" s="518"/>
    </row>
    <row r="476" spans="1:9" ht="15.75">
      <c r="A476" s="117"/>
      <c r="B476" s="124"/>
      <c r="C476" s="513"/>
      <c r="D476" s="514"/>
      <c r="E476" s="112" t="s">
        <v>709</v>
      </c>
      <c r="F476" s="127"/>
      <c r="G476" s="128"/>
      <c r="H476" s="517"/>
      <c r="I476" s="518"/>
    </row>
    <row r="477" spans="1:9" ht="15.75">
      <c r="A477" s="117">
        <v>2932</v>
      </c>
      <c r="B477" s="140" t="s">
        <v>784</v>
      </c>
      <c r="C477" s="513">
        <v>3</v>
      </c>
      <c r="D477" s="514">
        <v>2</v>
      </c>
      <c r="E477" s="112" t="s">
        <v>791</v>
      </c>
      <c r="F477" s="132"/>
      <c r="G477" s="128">
        <f>H477+I477</f>
        <v>0</v>
      </c>
      <c r="H477" s="517">
        <f>SUM(H479:H479)</f>
        <v>0</v>
      </c>
      <c r="I477" s="518">
        <f>SUM(I479:I479)</f>
        <v>0</v>
      </c>
    </row>
    <row r="478" spans="1:9" ht="36">
      <c r="A478" s="117"/>
      <c r="B478" s="124"/>
      <c r="C478" s="513"/>
      <c r="D478" s="514"/>
      <c r="E478" s="112" t="s">
        <v>708</v>
      </c>
      <c r="F478" s="127"/>
      <c r="G478" s="128"/>
      <c r="H478" s="517"/>
      <c r="I478" s="518"/>
    </row>
    <row r="479" spans="1:9" ht="15.75">
      <c r="A479" s="117"/>
      <c r="B479" s="124"/>
      <c r="C479" s="513"/>
      <c r="D479" s="514"/>
      <c r="E479" s="112" t="s">
        <v>709</v>
      </c>
      <c r="F479" s="127"/>
      <c r="G479" s="128"/>
      <c r="H479" s="517"/>
      <c r="I479" s="518"/>
    </row>
    <row r="480" spans="1:9" s="9" customFormat="1" ht="10.5" customHeight="1">
      <c r="A480" s="117">
        <v>2940</v>
      </c>
      <c r="B480" s="138" t="s">
        <v>784</v>
      </c>
      <c r="C480" s="506">
        <v>4</v>
      </c>
      <c r="D480" s="507">
        <v>0</v>
      </c>
      <c r="E480" s="120" t="s">
        <v>446</v>
      </c>
      <c r="F480" s="121" t="s">
        <v>447</v>
      </c>
      <c r="G480" s="128">
        <f>H480+I480</f>
        <v>0</v>
      </c>
      <c r="H480" s="517">
        <f>H482+H485</f>
        <v>0</v>
      </c>
      <c r="I480" s="518">
        <f>I482+I485</f>
        <v>0</v>
      </c>
    </row>
    <row r="481" spans="1:9" ht="15.75">
      <c r="A481" s="117"/>
      <c r="B481" s="105"/>
      <c r="C481" s="506"/>
      <c r="D481" s="507"/>
      <c r="E481" s="112" t="s">
        <v>639</v>
      </c>
      <c r="F481" s="121"/>
      <c r="G481" s="123"/>
      <c r="H481" s="511"/>
      <c r="I481" s="512"/>
    </row>
    <row r="482" spans="1:9" ht="15.75">
      <c r="A482" s="117">
        <v>2941</v>
      </c>
      <c r="B482" s="140" t="s">
        <v>784</v>
      </c>
      <c r="C482" s="513">
        <v>4</v>
      </c>
      <c r="D482" s="514">
        <v>1</v>
      </c>
      <c r="E482" s="112" t="s">
        <v>792</v>
      </c>
      <c r="F482" s="132" t="s">
        <v>448</v>
      </c>
      <c r="G482" s="128">
        <f>H482+I482</f>
        <v>0</v>
      </c>
      <c r="H482" s="517">
        <f>SUM(H484:H484)</f>
        <v>0</v>
      </c>
      <c r="I482" s="518">
        <f>SUM(I484:I484)</f>
        <v>0</v>
      </c>
    </row>
    <row r="483" spans="1:9" ht="36">
      <c r="A483" s="117"/>
      <c r="B483" s="124"/>
      <c r="C483" s="513"/>
      <c r="D483" s="514"/>
      <c r="E483" s="112" t="s">
        <v>708</v>
      </c>
      <c r="F483" s="127"/>
      <c r="G483" s="128"/>
      <c r="H483" s="517"/>
      <c r="I483" s="518"/>
    </row>
    <row r="484" spans="1:9" ht="15.75">
      <c r="A484" s="117"/>
      <c r="B484" s="124"/>
      <c r="C484" s="513"/>
      <c r="D484" s="514"/>
      <c r="E484" s="112" t="s">
        <v>709</v>
      </c>
      <c r="F484" s="127"/>
      <c r="G484" s="128"/>
      <c r="H484" s="517"/>
      <c r="I484" s="518"/>
    </row>
    <row r="485" spans="1:9" ht="15.75">
      <c r="A485" s="117">
        <v>2942</v>
      </c>
      <c r="B485" s="140" t="s">
        <v>784</v>
      </c>
      <c r="C485" s="513">
        <v>4</v>
      </c>
      <c r="D485" s="514">
        <v>2</v>
      </c>
      <c r="E485" s="112" t="s">
        <v>793</v>
      </c>
      <c r="F485" s="132" t="s">
        <v>449</v>
      </c>
      <c r="G485" s="128">
        <f>H485+I485</f>
        <v>0</v>
      </c>
      <c r="H485" s="517">
        <f>SUM(H487:H487)</f>
        <v>0</v>
      </c>
      <c r="I485" s="518">
        <f>SUM(I487:I487)</f>
        <v>0</v>
      </c>
    </row>
    <row r="486" spans="1:9" ht="36">
      <c r="A486" s="117"/>
      <c r="B486" s="124"/>
      <c r="C486" s="513"/>
      <c r="D486" s="514"/>
      <c r="E486" s="112" t="s">
        <v>708</v>
      </c>
      <c r="F486" s="127"/>
      <c r="G486" s="128"/>
      <c r="H486" s="517"/>
      <c r="I486" s="518"/>
    </row>
    <row r="487" spans="1:9" ht="15.75">
      <c r="A487" s="117"/>
      <c r="B487" s="124"/>
      <c r="C487" s="513"/>
      <c r="D487" s="514"/>
      <c r="E487" s="112" t="s">
        <v>709</v>
      </c>
      <c r="F487" s="127"/>
      <c r="G487" s="128"/>
      <c r="H487" s="517"/>
      <c r="I487" s="518"/>
    </row>
    <row r="488" spans="1:9" s="9" customFormat="1" ht="10.5" customHeight="1">
      <c r="A488" s="117">
        <v>2950</v>
      </c>
      <c r="B488" s="138" t="s">
        <v>784</v>
      </c>
      <c r="C488" s="506">
        <v>5</v>
      </c>
      <c r="D488" s="507">
        <v>0</v>
      </c>
      <c r="E488" s="120" t="s">
        <v>450</v>
      </c>
      <c r="F488" s="121" t="s">
        <v>451</v>
      </c>
      <c r="G488" s="536">
        <f>H488+I488</f>
        <v>0</v>
      </c>
      <c r="H488" s="525">
        <f>H490+H493</f>
        <v>0</v>
      </c>
      <c r="I488" s="537">
        <f>I490+I493</f>
        <v>0</v>
      </c>
    </row>
    <row r="489" spans="1:9" ht="15.75">
      <c r="A489" s="117"/>
      <c r="B489" s="105"/>
      <c r="C489" s="506"/>
      <c r="D489" s="507"/>
      <c r="E489" s="112" t="s">
        <v>639</v>
      </c>
      <c r="F489" s="121"/>
      <c r="G489" s="123"/>
      <c r="H489" s="511"/>
      <c r="I489" s="512"/>
    </row>
    <row r="490" spans="1:9" ht="15.75">
      <c r="A490" s="117">
        <v>2951</v>
      </c>
      <c r="B490" s="140" t="s">
        <v>784</v>
      </c>
      <c r="C490" s="513">
        <v>5</v>
      </c>
      <c r="D490" s="514">
        <v>1</v>
      </c>
      <c r="E490" s="112" t="s">
        <v>794</v>
      </c>
      <c r="F490" s="121"/>
      <c r="G490" s="128">
        <f>H490+I490</f>
        <v>0</v>
      </c>
      <c r="H490" s="517">
        <f>SUM(H492:H492)</f>
        <v>0</v>
      </c>
      <c r="I490" s="518">
        <f>SUM(I492:I492)</f>
        <v>0</v>
      </c>
    </row>
    <row r="491" spans="1:9" ht="36">
      <c r="A491" s="117"/>
      <c r="B491" s="124"/>
      <c r="C491" s="513"/>
      <c r="D491" s="514"/>
      <c r="E491" s="112" t="s">
        <v>708</v>
      </c>
      <c r="F491" s="127"/>
      <c r="G491" s="128"/>
      <c r="H491" s="517"/>
      <c r="I491" s="518"/>
    </row>
    <row r="492" spans="1:9" ht="24">
      <c r="A492" s="117"/>
      <c r="B492" s="124"/>
      <c r="C492" s="513"/>
      <c r="D492" s="514"/>
      <c r="E492" s="224" t="s">
        <v>604</v>
      </c>
      <c r="F492" s="127"/>
      <c r="G492" s="519">
        <f>SUM(H492:I492)</f>
        <v>0</v>
      </c>
      <c r="H492" s="520"/>
      <c r="I492" s="522"/>
    </row>
    <row r="493" spans="1:9" ht="15.75">
      <c r="A493" s="117">
        <v>2952</v>
      </c>
      <c r="B493" s="140" t="s">
        <v>784</v>
      </c>
      <c r="C493" s="513">
        <v>5</v>
      </c>
      <c r="D493" s="514">
        <v>2</v>
      </c>
      <c r="E493" s="112" t="s">
        <v>795</v>
      </c>
      <c r="F493" s="132" t="s">
        <v>452</v>
      </c>
      <c r="G493" s="128">
        <f>H493+I493</f>
        <v>0</v>
      </c>
      <c r="H493" s="517">
        <f>SUM(H495:H495)</f>
        <v>0</v>
      </c>
      <c r="I493" s="518">
        <f>SUM(I495:I495)</f>
        <v>0</v>
      </c>
    </row>
    <row r="494" spans="1:9" ht="36">
      <c r="A494" s="117"/>
      <c r="B494" s="124"/>
      <c r="C494" s="513"/>
      <c r="D494" s="514"/>
      <c r="E494" s="112" t="s">
        <v>708</v>
      </c>
      <c r="F494" s="127"/>
      <c r="G494" s="128"/>
      <c r="H494" s="517"/>
      <c r="I494" s="518"/>
    </row>
    <row r="495" spans="1:9" ht="15.75">
      <c r="A495" s="117"/>
      <c r="B495" s="124"/>
      <c r="C495" s="513"/>
      <c r="D495" s="514"/>
      <c r="E495" s="112" t="s">
        <v>709</v>
      </c>
      <c r="F495" s="127"/>
      <c r="G495" s="128"/>
      <c r="H495" s="517"/>
      <c r="I495" s="518"/>
    </row>
    <row r="496" spans="1:9" s="9" customFormat="1" ht="10.5" customHeight="1">
      <c r="A496" s="117">
        <v>2960</v>
      </c>
      <c r="B496" s="138" t="s">
        <v>784</v>
      </c>
      <c r="C496" s="506">
        <v>6</v>
      </c>
      <c r="D496" s="507">
        <v>0</v>
      </c>
      <c r="E496" s="120" t="s">
        <v>453</v>
      </c>
      <c r="F496" s="121" t="s">
        <v>454</v>
      </c>
      <c r="G496" s="128">
        <f>H496+I496</f>
        <v>0</v>
      </c>
      <c r="H496" s="517">
        <f>H498</f>
        <v>0</v>
      </c>
      <c r="I496" s="518">
        <f>I498</f>
        <v>0</v>
      </c>
    </row>
    <row r="497" spans="1:9" ht="15.75">
      <c r="A497" s="117"/>
      <c r="B497" s="105"/>
      <c r="C497" s="506"/>
      <c r="D497" s="507"/>
      <c r="E497" s="112" t="s">
        <v>639</v>
      </c>
      <c r="F497" s="121"/>
      <c r="G497" s="123"/>
      <c r="H497" s="511"/>
      <c r="I497" s="512"/>
    </row>
    <row r="498" spans="1:9" ht="15.75">
      <c r="A498" s="117">
        <v>2961</v>
      </c>
      <c r="B498" s="140" t="s">
        <v>784</v>
      </c>
      <c r="C498" s="513">
        <v>6</v>
      </c>
      <c r="D498" s="514">
        <v>1</v>
      </c>
      <c r="E498" s="112" t="s">
        <v>453</v>
      </c>
      <c r="F498" s="132" t="s">
        <v>455</v>
      </c>
      <c r="G498" s="128">
        <f>H498+I498</f>
        <v>0</v>
      </c>
      <c r="H498" s="517">
        <f>SUM(H500:H500)</f>
        <v>0</v>
      </c>
      <c r="I498" s="518">
        <f>SUM(I500:I500)</f>
        <v>0</v>
      </c>
    </row>
    <row r="499" spans="1:9" ht="36">
      <c r="A499" s="117"/>
      <c r="B499" s="124"/>
      <c r="C499" s="513"/>
      <c r="D499" s="514"/>
      <c r="E499" s="112" t="s">
        <v>708</v>
      </c>
      <c r="F499" s="127"/>
      <c r="G499" s="128"/>
      <c r="H499" s="517"/>
      <c r="I499" s="518"/>
    </row>
    <row r="500" spans="1:9" ht="15.75">
      <c r="A500" s="117"/>
      <c r="B500" s="124"/>
      <c r="C500" s="513"/>
      <c r="D500" s="514"/>
      <c r="E500" s="112" t="s">
        <v>709</v>
      </c>
      <c r="F500" s="127"/>
      <c r="G500" s="128"/>
      <c r="H500" s="517"/>
      <c r="I500" s="518"/>
    </row>
    <row r="501" spans="1:9" s="9" customFormat="1" ht="10.5" customHeight="1">
      <c r="A501" s="117">
        <v>2970</v>
      </c>
      <c r="B501" s="138" t="s">
        <v>784</v>
      </c>
      <c r="C501" s="506">
        <v>7</v>
      </c>
      <c r="D501" s="507">
        <v>0</v>
      </c>
      <c r="E501" s="120" t="s">
        <v>456</v>
      </c>
      <c r="F501" s="121" t="s">
        <v>457</v>
      </c>
      <c r="G501" s="128">
        <f>H501+I501</f>
        <v>0</v>
      </c>
      <c r="H501" s="517">
        <f>H503</f>
        <v>0</v>
      </c>
      <c r="I501" s="518">
        <f>I503</f>
        <v>0</v>
      </c>
    </row>
    <row r="502" spans="1:9" ht="15.75">
      <c r="A502" s="117"/>
      <c r="B502" s="105"/>
      <c r="C502" s="506"/>
      <c r="D502" s="507"/>
      <c r="E502" s="112" t="s">
        <v>639</v>
      </c>
      <c r="F502" s="121"/>
      <c r="G502" s="123"/>
      <c r="H502" s="511"/>
      <c r="I502" s="512"/>
    </row>
    <row r="503" spans="1:9" ht="24">
      <c r="A503" s="117">
        <v>2971</v>
      </c>
      <c r="B503" s="140" t="s">
        <v>784</v>
      </c>
      <c r="C503" s="513">
        <v>7</v>
      </c>
      <c r="D503" s="514">
        <v>1</v>
      </c>
      <c r="E503" s="112" t="s">
        <v>456</v>
      </c>
      <c r="F503" s="132" t="s">
        <v>457</v>
      </c>
      <c r="G503" s="128">
        <f>H503+I503</f>
        <v>0</v>
      </c>
      <c r="H503" s="517">
        <f>SUM(H505:H505)</f>
        <v>0</v>
      </c>
      <c r="I503" s="518">
        <f>SUM(I505:I505)</f>
        <v>0</v>
      </c>
    </row>
    <row r="504" spans="1:9" ht="36">
      <c r="A504" s="117"/>
      <c r="B504" s="124"/>
      <c r="C504" s="513"/>
      <c r="D504" s="514"/>
      <c r="E504" s="112" t="s">
        <v>708</v>
      </c>
      <c r="F504" s="127"/>
      <c r="G504" s="128"/>
      <c r="H504" s="517"/>
      <c r="I504" s="518"/>
    </row>
    <row r="505" spans="1:9" ht="15.75">
      <c r="A505" s="117"/>
      <c r="B505" s="124"/>
      <c r="C505" s="513"/>
      <c r="D505" s="514"/>
      <c r="E505" s="112" t="s">
        <v>709</v>
      </c>
      <c r="F505" s="127"/>
      <c r="G505" s="128"/>
      <c r="H505" s="517"/>
      <c r="I505" s="518"/>
    </row>
    <row r="506" spans="1:9" s="9" customFormat="1" ht="10.5" customHeight="1">
      <c r="A506" s="117">
        <v>2980</v>
      </c>
      <c r="B506" s="138" t="s">
        <v>784</v>
      </c>
      <c r="C506" s="506">
        <v>8</v>
      </c>
      <c r="D506" s="507">
        <v>0</v>
      </c>
      <c r="E506" s="120" t="s">
        <v>458</v>
      </c>
      <c r="F506" s="121" t="s">
        <v>459</v>
      </c>
      <c r="G506" s="128">
        <f>H506+I506</f>
        <v>0</v>
      </c>
      <c r="H506" s="517">
        <f>H508</f>
        <v>0</v>
      </c>
      <c r="I506" s="518">
        <f>I508</f>
        <v>0</v>
      </c>
    </row>
    <row r="507" spans="1:9" ht="15.75">
      <c r="A507" s="117"/>
      <c r="B507" s="105"/>
      <c r="C507" s="506"/>
      <c r="D507" s="507"/>
      <c r="E507" s="112" t="s">
        <v>639</v>
      </c>
      <c r="F507" s="121"/>
      <c r="G507" s="123"/>
      <c r="H507" s="511"/>
      <c r="I507" s="512"/>
    </row>
    <row r="508" spans="1:9" ht="15.75">
      <c r="A508" s="117">
        <v>2981</v>
      </c>
      <c r="B508" s="140" t="s">
        <v>784</v>
      </c>
      <c r="C508" s="513">
        <v>8</v>
      </c>
      <c r="D508" s="514">
        <v>1</v>
      </c>
      <c r="E508" s="112" t="s">
        <v>458</v>
      </c>
      <c r="F508" s="132" t="s">
        <v>460</v>
      </c>
      <c r="G508" s="128">
        <f>H508+I508</f>
        <v>0</v>
      </c>
      <c r="H508" s="517">
        <f>SUM(H510:H510)</f>
        <v>0</v>
      </c>
      <c r="I508" s="518">
        <f>SUM(I510:I510)</f>
        <v>0</v>
      </c>
    </row>
    <row r="509" spans="1:9" ht="36">
      <c r="A509" s="117"/>
      <c r="B509" s="124"/>
      <c r="C509" s="513"/>
      <c r="D509" s="514"/>
      <c r="E509" s="112" t="s">
        <v>708</v>
      </c>
      <c r="F509" s="127"/>
      <c r="G509" s="128"/>
      <c r="H509" s="517"/>
      <c r="I509" s="518"/>
    </row>
    <row r="510" spans="1:9" s="8" customFormat="1" ht="42" customHeight="1">
      <c r="A510" s="117"/>
      <c r="B510" s="124"/>
      <c r="C510" s="513"/>
      <c r="D510" s="514"/>
      <c r="E510" s="112" t="s">
        <v>709</v>
      </c>
      <c r="F510" s="127"/>
      <c r="G510" s="128"/>
      <c r="H510" s="517"/>
      <c r="I510" s="518"/>
    </row>
    <row r="511" spans="1:9" ht="11.25" customHeight="1">
      <c r="A511" s="134">
        <v>3000</v>
      </c>
      <c r="B511" s="138" t="s">
        <v>797</v>
      </c>
      <c r="C511" s="506">
        <v>0</v>
      </c>
      <c r="D511" s="507">
        <v>0</v>
      </c>
      <c r="E511" s="139" t="s">
        <v>301</v>
      </c>
      <c r="F511" s="135" t="s">
        <v>461</v>
      </c>
      <c r="G511" s="141">
        <f>H511+I511</f>
        <v>500</v>
      </c>
      <c r="H511" s="527">
        <f>SUM(H513,H521,H526,H529,H534,H539,H544,H549,H553)</f>
        <v>500</v>
      </c>
      <c r="I511" s="528">
        <f>SUM(I513,I521,I526,I529,I534,I539,I544,I549,I553)</f>
        <v>0</v>
      </c>
    </row>
    <row r="512" spans="1:9" ht="15.75">
      <c r="A512" s="111"/>
      <c r="B512" s="105"/>
      <c r="C512" s="498"/>
      <c r="D512" s="499"/>
      <c r="E512" s="112" t="s">
        <v>638</v>
      </c>
      <c r="F512" s="113"/>
      <c r="G512" s="114"/>
      <c r="H512" s="534"/>
      <c r="I512" s="535"/>
    </row>
    <row r="513" spans="1:9" s="9" customFormat="1" ht="10.5" customHeight="1">
      <c r="A513" s="117">
        <v>3010</v>
      </c>
      <c r="B513" s="138" t="s">
        <v>797</v>
      </c>
      <c r="C513" s="506">
        <v>1</v>
      </c>
      <c r="D513" s="507">
        <v>0</v>
      </c>
      <c r="E513" s="120" t="s">
        <v>796</v>
      </c>
      <c r="F513" s="121" t="s">
        <v>462</v>
      </c>
      <c r="G513" s="128">
        <f>H513+I513</f>
        <v>0</v>
      </c>
      <c r="H513" s="517">
        <f>H515+H518</f>
        <v>0</v>
      </c>
      <c r="I513" s="518">
        <f>I515+I518</f>
        <v>0</v>
      </c>
    </row>
    <row r="514" spans="1:9" ht="15.75">
      <c r="A514" s="117"/>
      <c r="B514" s="105"/>
      <c r="C514" s="506"/>
      <c r="D514" s="507"/>
      <c r="E514" s="112" t="s">
        <v>639</v>
      </c>
      <c r="F514" s="121"/>
      <c r="G514" s="123"/>
      <c r="H514" s="511"/>
      <c r="I514" s="512"/>
    </row>
    <row r="515" spans="1:9" ht="15.75">
      <c r="A515" s="117">
        <v>3011</v>
      </c>
      <c r="B515" s="140" t="s">
        <v>797</v>
      </c>
      <c r="C515" s="513">
        <v>1</v>
      </c>
      <c r="D515" s="514">
        <v>1</v>
      </c>
      <c r="E515" s="112" t="s">
        <v>463</v>
      </c>
      <c r="F515" s="132" t="s">
        <v>464</v>
      </c>
      <c r="G515" s="128">
        <f>H515+I515</f>
        <v>0</v>
      </c>
      <c r="H515" s="517">
        <f>SUM(H517:H517)</f>
        <v>0</v>
      </c>
      <c r="I515" s="518">
        <f>SUM(I517:I517)</f>
        <v>0</v>
      </c>
    </row>
    <row r="516" spans="1:9" ht="36">
      <c r="A516" s="117"/>
      <c r="B516" s="124"/>
      <c r="C516" s="513"/>
      <c r="D516" s="514"/>
      <c r="E516" s="112" t="s">
        <v>708</v>
      </c>
      <c r="F516" s="127"/>
      <c r="G516" s="128"/>
      <c r="H516" s="517"/>
      <c r="I516" s="518"/>
    </row>
    <row r="517" spans="1:9" ht="15.75">
      <c r="A517" s="117"/>
      <c r="B517" s="124"/>
      <c r="C517" s="513"/>
      <c r="D517" s="514"/>
      <c r="E517" s="112" t="s">
        <v>709</v>
      </c>
      <c r="F517" s="127"/>
      <c r="G517" s="128"/>
      <c r="H517" s="517"/>
      <c r="I517" s="518"/>
    </row>
    <row r="518" spans="1:9" ht="15.75">
      <c r="A518" s="117">
        <v>3012</v>
      </c>
      <c r="B518" s="140" t="s">
        <v>797</v>
      </c>
      <c r="C518" s="513">
        <v>1</v>
      </c>
      <c r="D518" s="514">
        <v>2</v>
      </c>
      <c r="E518" s="112" t="s">
        <v>465</v>
      </c>
      <c r="F518" s="132" t="s">
        <v>466</v>
      </c>
      <c r="G518" s="128">
        <f>H518+I518</f>
        <v>0</v>
      </c>
      <c r="H518" s="517">
        <f>SUM(H520:H520)</f>
        <v>0</v>
      </c>
      <c r="I518" s="518">
        <f>SUM(I520:I520)</f>
        <v>0</v>
      </c>
    </row>
    <row r="519" spans="1:9" ht="36">
      <c r="A519" s="117"/>
      <c r="B519" s="124"/>
      <c r="C519" s="513"/>
      <c r="D519" s="514"/>
      <c r="E519" s="112" t="s">
        <v>708</v>
      </c>
      <c r="F519" s="127"/>
      <c r="G519" s="128"/>
      <c r="H519" s="517"/>
      <c r="I519" s="518"/>
    </row>
    <row r="520" spans="1:9" ht="15.75">
      <c r="A520" s="117"/>
      <c r="B520" s="124"/>
      <c r="C520" s="513"/>
      <c r="D520" s="514"/>
      <c r="E520" s="112" t="s">
        <v>709</v>
      </c>
      <c r="F520" s="127"/>
      <c r="G520" s="128"/>
      <c r="H520" s="517"/>
      <c r="I520" s="518"/>
    </row>
    <row r="521" spans="1:9" s="9" customFormat="1" ht="10.5" customHeight="1">
      <c r="A521" s="117">
        <v>3020</v>
      </c>
      <c r="B521" s="138" t="s">
        <v>797</v>
      </c>
      <c r="C521" s="506">
        <v>2</v>
      </c>
      <c r="D521" s="507">
        <v>0</v>
      </c>
      <c r="E521" s="120" t="s">
        <v>467</v>
      </c>
      <c r="F521" s="121" t="s">
        <v>468</v>
      </c>
      <c r="G521" s="128">
        <f>H521+I521</f>
        <v>0</v>
      </c>
      <c r="H521" s="517">
        <f>H523</f>
        <v>0</v>
      </c>
      <c r="I521" s="518">
        <f>I523</f>
        <v>0</v>
      </c>
    </row>
    <row r="522" spans="1:9" ht="15.75">
      <c r="A522" s="117"/>
      <c r="B522" s="105"/>
      <c r="C522" s="506"/>
      <c r="D522" s="507"/>
      <c r="E522" s="112" t="s">
        <v>639</v>
      </c>
      <c r="F522" s="121"/>
      <c r="G522" s="123"/>
      <c r="H522" s="511"/>
      <c r="I522" s="512"/>
    </row>
    <row r="523" spans="1:9" ht="15.75">
      <c r="A523" s="117">
        <v>3021</v>
      </c>
      <c r="B523" s="140" t="s">
        <v>797</v>
      </c>
      <c r="C523" s="513">
        <v>2</v>
      </c>
      <c r="D523" s="514">
        <v>1</v>
      </c>
      <c r="E523" s="112" t="s">
        <v>467</v>
      </c>
      <c r="F523" s="132" t="s">
        <v>469</v>
      </c>
      <c r="G523" s="128">
        <f>H523+I523</f>
        <v>0</v>
      </c>
      <c r="H523" s="517">
        <f>SUM(H525:H525)</f>
        <v>0</v>
      </c>
      <c r="I523" s="518">
        <f>SUM(I525:I525)</f>
        <v>0</v>
      </c>
    </row>
    <row r="524" spans="1:9" ht="36">
      <c r="A524" s="117"/>
      <c r="B524" s="124"/>
      <c r="C524" s="513"/>
      <c r="D524" s="514"/>
      <c r="E524" s="112" t="s">
        <v>708</v>
      </c>
      <c r="F524" s="127"/>
      <c r="G524" s="128"/>
      <c r="H524" s="517"/>
      <c r="I524" s="518"/>
    </row>
    <row r="525" spans="1:9" ht="12" customHeight="1">
      <c r="A525" s="117"/>
      <c r="B525" s="124"/>
      <c r="C525" s="513"/>
      <c r="D525" s="514"/>
      <c r="E525" s="112" t="s">
        <v>709</v>
      </c>
      <c r="F525" s="127"/>
      <c r="G525" s="128"/>
      <c r="H525" s="517"/>
      <c r="I525" s="518"/>
    </row>
    <row r="526" spans="1:9" s="9" customFormat="1" ht="13.5" customHeight="1">
      <c r="A526" s="117">
        <v>3030</v>
      </c>
      <c r="B526" s="138" t="s">
        <v>797</v>
      </c>
      <c r="C526" s="506">
        <v>3</v>
      </c>
      <c r="D526" s="507">
        <v>0</v>
      </c>
      <c r="E526" s="120" t="s">
        <v>470</v>
      </c>
      <c r="F526" s="121" t="s">
        <v>471</v>
      </c>
      <c r="G526" s="536">
        <f>H526+I526</f>
        <v>0</v>
      </c>
      <c r="H526" s="525">
        <f>H528</f>
        <v>0</v>
      </c>
      <c r="I526" s="537">
        <f>I528</f>
        <v>0</v>
      </c>
    </row>
    <row r="527" spans="1:9" s="9" customFormat="1" ht="15" customHeight="1">
      <c r="A527" s="117"/>
      <c r="B527" s="105"/>
      <c r="C527" s="506"/>
      <c r="D527" s="507"/>
      <c r="E527" s="112" t="s">
        <v>639</v>
      </c>
      <c r="F527" s="121"/>
      <c r="G527" s="123"/>
      <c r="H527" s="511"/>
      <c r="I527" s="512"/>
    </row>
    <row r="528" spans="1:9" ht="15.75">
      <c r="A528" s="117">
        <v>3031</v>
      </c>
      <c r="B528" s="140" t="s">
        <v>797</v>
      </c>
      <c r="C528" s="513">
        <v>3</v>
      </c>
      <c r="D528" s="514">
        <v>1</v>
      </c>
      <c r="E528" s="112" t="s">
        <v>470</v>
      </c>
      <c r="F528" s="121"/>
      <c r="G528" s="519">
        <f>SUM(H528:I528)</f>
        <v>0</v>
      </c>
      <c r="H528" s="520"/>
      <c r="I528" s="512"/>
    </row>
    <row r="529" spans="1:9" s="9" customFormat="1" ht="10.5" customHeight="1">
      <c r="A529" s="117">
        <v>3040</v>
      </c>
      <c r="B529" s="138" t="s">
        <v>797</v>
      </c>
      <c r="C529" s="506">
        <v>4</v>
      </c>
      <c r="D529" s="507">
        <v>0</v>
      </c>
      <c r="E529" s="120" t="s">
        <v>472</v>
      </c>
      <c r="F529" s="121" t="s">
        <v>473</v>
      </c>
      <c r="G529" s="128">
        <f>H529+I529</f>
        <v>0</v>
      </c>
      <c r="H529" s="517">
        <f>H531</f>
        <v>0</v>
      </c>
      <c r="I529" s="518">
        <f>I531</f>
        <v>0</v>
      </c>
    </row>
    <row r="530" spans="1:9" ht="15.75">
      <c r="A530" s="117"/>
      <c r="B530" s="105"/>
      <c r="C530" s="506"/>
      <c r="D530" s="507"/>
      <c r="E530" s="112" t="s">
        <v>639</v>
      </c>
      <c r="F530" s="121"/>
      <c r="G530" s="123"/>
      <c r="H530" s="511"/>
      <c r="I530" s="512"/>
    </row>
    <row r="531" spans="1:9" ht="15.75">
      <c r="A531" s="117">
        <v>3041</v>
      </c>
      <c r="B531" s="140" t="s">
        <v>797</v>
      </c>
      <c r="C531" s="513">
        <v>4</v>
      </c>
      <c r="D531" s="514">
        <v>1</v>
      </c>
      <c r="E531" s="112" t="s">
        <v>472</v>
      </c>
      <c r="F531" s="132" t="s">
        <v>474</v>
      </c>
      <c r="G531" s="128">
        <f>H531+I531</f>
        <v>0</v>
      </c>
      <c r="H531" s="517">
        <f>SUM(H533:H533)</f>
        <v>0</v>
      </c>
      <c r="I531" s="518">
        <f>SUM(I533:I533)</f>
        <v>0</v>
      </c>
    </row>
    <row r="532" spans="1:9" ht="36">
      <c r="A532" s="117"/>
      <c r="B532" s="124"/>
      <c r="C532" s="513"/>
      <c r="D532" s="514"/>
      <c r="E532" s="112" t="s">
        <v>708</v>
      </c>
      <c r="F532" s="127"/>
      <c r="G532" s="128"/>
      <c r="H532" s="517"/>
      <c r="I532" s="518"/>
    </row>
    <row r="533" spans="1:9" ht="15.75">
      <c r="A533" s="117"/>
      <c r="B533" s="124"/>
      <c r="C533" s="513"/>
      <c r="D533" s="514"/>
      <c r="E533" s="112" t="s">
        <v>709</v>
      </c>
      <c r="F533" s="127"/>
      <c r="G533" s="128"/>
      <c r="H533" s="517"/>
      <c r="I533" s="518"/>
    </row>
    <row r="534" spans="1:9" s="9" customFormat="1" ht="10.5" customHeight="1">
      <c r="A534" s="117">
        <v>3050</v>
      </c>
      <c r="B534" s="138" t="s">
        <v>797</v>
      </c>
      <c r="C534" s="506">
        <v>5</v>
      </c>
      <c r="D534" s="507">
        <v>0</v>
      </c>
      <c r="E534" s="120" t="s">
        <v>475</v>
      </c>
      <c r="F534" s="121" t="s">
        <v>476</v>
      </c>
      <c r="G534" s="128">
        <f>H534+I534</f>
        <v>0</v>
      </c>
      <c r="H534" s="517">
        <f>H536</f>
        <v>0</v>
      </c>
      <c r="I534" s="518">
        <f>I536</f>
        <v>0</v>
      </c>
    </row>
    <row r="535" spans="1:9" ht="15.75">
      <c r="A535" s="117"/>
      <c r="B535" s="105"/>
      <c r="C535" s="506"/>
      <c r="D535" s="507"/>
      <c r="E535" s="112" t="s">
        <v>639</v>
      </c>
      <c r="F535" s="121"/>
      <c r="G535" s="123"/>
      <c r="H535" s="511"/>
      <c r="I535" s="512"/>
    </row>
    <row r="536" spans="1:9" ht="15.75">
      <c r="A536" s="117">
        <v>3051</v>
      </c>
      <c r="B536" s="140" t="s">
        <v>797</v>
      </c>
      <c r="C536" s="513">
        <v>5</v>
      </c>
      <c r="D536" s="514">
        <v>1</v>
      </c>
      <c r="E536" s="112" t="s">
        <v>475</v>
      </c>
      <c r="F536" s="132" t="s">
        <v>476</v>
      </c>
      <c r="G536" s="128">
        <f>H536+I536</f>
        <v>0</v>
      </c>
      <c r="H536" s="517">
        <f>SUM(H538:H538)</f>
        <v>0</v>
      </c>
      <c r="I536" s="518">
        <f>SUM(I538:I538)</f>
        <v>0</v>
      </c>
    </row>
    <row r="537" spans="1:9" ht="36">
      <c r="A537" s="117"/>
      <c r="B537" s="124"/>
      <c r="C537" s="513"/>
      <c r="D537" s="514"/>
      <c r="E537" s="112" t="s">
        <v>708</v>
      </c>
      <c r="F537" s="127"/>
      <c r="G537" s="128"/>
      <c r="H537" s="517"/>
      <c r="I537" s="518"/>
    </row>
    <row r="538" spans="1:9" ht="15.75">
      <c r="A538" s="117"/>
      <c r="B538" s="124"/>
      <c r="C538" s="513"/>
      <c r="D538" s="514"/>
      <c r="E538" s="112" t="s">
        <v>709</v>
      </c>
      <c r="F538" s="127"/>
      <c r="G538" s="128"/>
      <c r="H538" s="517"/>
      <c r="I538" s="518"/>
    </row>
    <row r="539" spans="1:9" s="9" customFormat="1" ht="10.5" customHeight="1">
      <c r="A539" s="117">
        <v>3060</v>
      </c>
      <c r="B539" s="138" t="s">
        <v>797</v>
      </c>
      <c r="C539" s="506">
        <v>6</v>
      </c>
      <c r="D539" s="507">
        <v>0</v>
      </c>
      <c r="E539" s="120" t="s">
        <v>477</v>
      </c>
      <c r="F539" s="121" t="s">
        <v>478</v>
      </c>
      <c r="G539" s="128">
        <f>H539+I539</f>
        <v>0</v>
      </c>
      <c r="H539" s="517">
        <f>H541</f>
        <v>0</v>
      </c>
      <c r="I539" s="518">
        <f>I541</f>
        <v>0</v>
      </c>
    </row>
    <row r="540" spans="1:9" ht="15.75">
      <c r="A540" s="117"/>
      <c r="B540" s="105"/>
      <c r="C540" s="506"/>
      <c r="D540" s="507"/>
      <c r="E540" s="112" t="s">
        <v>639</v>
      </c>
      <c r="F540" s="121"/>
      <c r="G540" s="123"/>
      <c r="H540" s="511"/>
      <c r="I540" s="512"/>
    </row>
    <row r="541" spans="1:9" ht="15.75">
      <c r="A541" s="117">
        <v>3061</v>
      </c>
      <c r="B541" s="140" t="s">
        <v>797</v>
      </c>
      <c r="C541" s="513">
        <v>6</v>
      </c>
      <c r="D541" s="514">
        <v>1</v>
      </c>
      <c r="E541" s="112" t="s">
        <v>477</v>
      </c>
      <c r="F541" s="132" t="s">
        <v>478</v>
      </c>
      <c r="G541" s="128">
        <f>H541+I541</f>
        <v>0</v>
      </c>
      <c r="H541" s="517">
        <f>SUM(H543:H543)</f>
        <v>0</v>
      </c>
      <c r="I541" s="518">
        <f>SUM(I543:I543)</f>
        <v>0</v>
      </c>
    </row>
    <row r="542" spans="1:9" ht="29.25" customHeight="1">
      <c r="A542" s="117"/>
      <c r="B542" s="124"/>
      <c r="C542" s="513"/>
      <c r="D542" s="514"/>
      <c r="E542" s="112" t="s">
        <v>708</v>
      </c>
      <c r="F542" s="127"/>
      <c r="G542" s="128"/>
      <c r="H542" s="517"/>
      <c r="I542" s="518"/>
    </row>
    <row r="543" spans="1:9" ht="15.75">
      <c r="A543" s="117"/>
      <c r="B543" s="124"/>
      <c r="C543" s="513"/>
      <c r="D543" s="514"/>
      <c r="E543" s="112" t="s">
        <v>709</v>
      </c>
      <c r="F543" s="127"/>
      <c r="G543" s="128"/>
      <c r="H543" s="517"/>
      <c r="I543" s="518"/>
    </row>
    <row r="544" spans="1:9" s="9" customFormat="1" ht="13.5" customHeight="1">
      <c r="A544" s="117">
        <v>3070</v>
      </c>
      <c r="B544" s="138" t="s">
        <v>797</v>
      </c>
      <c r="C544" s="506">
        <v>7</v>
      </c>
      <c r="D544" s="507">
        <v>0</v>
      </c>
      <c r="E544" s="120" t="s">
        <v>479</v>
      </c>
      <c r="F544" s="121" t="s">
        <v>480</v>
      </c>
      <c r="G544" s="536">
        <f>H544+I544</f>
        <v>500</v>
      </c>
      <c r="H544" s="525">
        <f>H546</f>
        <v>500</v>
      </c>
      <c r="I544" s="537">
        <f>I546</f>
        <v>0</v>
      </c>
    </row>
    <row r="545" spans="1:9" ht="15.75">
      <c r="A545" s="117"/>
      <c r="B545" s="105"/>
      <c r="C545" s="506"/>
      <c r="D545" s="507"/>
      <c r="E545" s="112" t="s">
        <v>639</v>
      </c>
      <c r="F545" s="121"/>
      <c r="G545" s="123"/>
      <c r="H545" s="511"/>
      <c r="I545" s="512"/>
    </row>
    <row r="546" spans="1:9" ht="24">
      <c r="A546" s="117">
        <v>3071</v>
      </c>
      <c r="B546" s="140" t="s">
        <v>797</v>
      </c>
      <c r="C546" s="513">
        <v>7</v>
      </c>
      <c r="D546" s="514">
        <v>1</v>
      </c>
      <c r="E546" s="112" t="s">
        <v>479</v>
      </c>
      <c r="F546" s="132" t="s">
        <v>482</v>
      </c>
      <c r="G546" s="128">
        <f>H546+I546</f>
        <v>500</v>
      </c>
      <c r="H546" s="517">
        <f>SUM(H548:H548)</f>
        <v>500</v>
      </c>
      <c r="I546" s="518">
        <f>SUM(I548:I548)</f>
        <v>0</v>
      </c>
    </row>
    <row r="547" spans="1:9" ht="36">
      <c r="A547" s="117"/>
      <c r="B547" s="124"/>
      <c r="C547" s="513"/>
      <c r="D547" s="514"/>
      <c r="E547" s="112" t="s">
        <v>708</v>
      </c>
      <c r="F547" s="127"/>
      <c r="G547" s="128"/>
      <c r="H547" s="517"/>
      <c r="I547" s="518"/>
    </row>
    <row r="548" spans="1:9" ht="15.75">
      <c r="A548" s="117"/>
      <c r="B548" s="124"/>
      <c r="C548" s="513"/>
      <c r="D548" s="514"/>
      <c r="E548" s="224" t="s">
        <v>846</v>
      </c>
      <c r="F548" s="127"/>
      <c r="G548" s="519">
        <f>SUM(H548:I548)</f>
        <v>500</v>
      </c>
      <c r="H548" s="520">
        <v>500</v>
      </c>
      <c r="I548" s="522"/>
    </row>
    <row r="549" spans="1:9" s="9" customFormat="1" ht="10.5" customHeight="1">
      <c r="A549" s="117">
        <v>3080</v>
      </c>
      <c r="B549" s="138" t="s">
        <v>797</v>
      </c>
      <c r="C549" s="506">
        <v>8</v>
      </c>
      <c r="D549" s="507">
        <v>0</v>
      </c>
      <c r="E549" s="120" t="s">
        <v>483</v>
      </c>
      <c r="F549" s="121" t="s">
        <v>484</v>
      </c>
      <c r="G549" s="128">
        <f>H549+I549</f>
        <v>0</v>
      </c>
      <c r="H549" s="517">
        <f>H551</f>
        <v>0</v>
      </c>
      <c r="I549" s="518">
        <f>I551</f>
        <v>0</v>
      </c>
    </row>
    <row r="550" spans="1:9" ht="15.75">
      <c r="A550" s="117"/>
      <c r="B550" s="105"/>
      <c r="C550" s="506"/>
      <c r="D550" s="507"/>
      <c r="E550" s="112" t="s">
        <v>639</v>
      </c>
      <c r="F550" s="121"/>
      <c r="G550" s="123"/>
      <c r="H550" s="511"/>
      <c r="I550" s="512"/>
    </row>
    <row r="551" spans="1:9" s="9" customFormat="1" ht="10.5" customHeight="1">
      <c r="A551" s="117">
        <v>3081</v>
      </c>
      <c r="B551" s="140" t="s">
        <v>797</v>
      </c>
      <c r="C551" s="513">
        <v>8</v>
      </c>
      <c r="D551" s="514">
        <v>1</v>
      </c>
      <c r="E551" s="112" t="s">
        <v>483</v>
      </c>
      <c r="F551" s="132" t="s">
        <v>485</v>
      </c>
      <c r="G551" s="128"/>
      <c r="H551" s="517"/>
      <c r="I551" s="518"/>
    </row>
    <row r="552" spans="1:9" ht="15.75">
      <c r="A552" s="117"/>
      <c r="B552" s="105"/>
      <c r="C552" s="506"/>
      <c r="D552" s="507"/>
      <c r="E552" s="112" t="s">
        <v>639</v>
      </c>
      <c r="F552" s="121"/>
      <c r="G552" s="123"/>
      <c r="H552" s="511"/>
      <c r="I552" s="512"/>
    </row>
    <row r="553" spans="1:9" s="9" customFormat="1" ht="10.5" customHeight="1">
      <c r="A553" s="117">
        <v>3090</v>
      </c>
      <c r="B553" s="138" t="s">
        <v>797</v>
      </c>
      <c r="C553" s="542">
        <v>9</v>
      </c>
      <c r="D553" s="507">
        <v>0</v>
      </c>
      <c r="E553" s="120" t="s">
        <v>486</v>
      </c>
      <c r="F553" s="121" t="s">
        <v>487</v>
      </c>
      <c r="G553" s="128">
        <f>H553+I553</f>
        <v>0</v>
      </c>
      <c r="H553" s="517">
        <f>H555+H558</f>
        <v>0</v>
      </c>
      <c r="I553" s="518">
        <f>I555+I558</f>
        <v>0</v>
      </c>
    </row>
    <row r="554" spans="1:9" ht="17.25" customHeight="1">
      <c r="A554" s="117"/>
      <c r="B554" s="105"/>
      <c r="C554" s="506"/>
      <c r="D554" s="507"/>
      <c r="E554" s="112" t="s">
        <v>639</v>
      </c>
      <c r="F554" s="121"/>
      <c r="G554" s="123"/>
      <c r="H554" s="511"/>
      <c r="I554" s="512"/>
    </row>
    <row r="555" spans="1:9" ht="24">
      <c r="A555" s="146">
        <v>3091</v>
      </c>
      <c r="B555" s="140" t="s">
        <v>797</v>
      </c>
      <c r="C555" s="543">
        <v>9</v>
      </c>
      <c r="D555" s="544">
        <v>1</v>
      </c>
      <c r="E555" s="149" t="s">
        <v>486</v>
      </c>
      <c r="F555" s="150" t="s">
        <v>488</v>
      </c>
      <c r="G555" s="128">
        <f>H555+I555</f>
        <v>0</v>
      </c>
      <c r="H555" s="517">
        <f>SUM(H557:H557)</f>
        <v>0</v>
      </c>
      <c r="I555" s="518">
        <f>SUM(I557:I557)</f>
        <v>0</v>
      </c>
    </row>
    <row r="556" spans="1:9" ht="36">
      <c r="A556" s="117"/>
      <c r="B556" s="124"/>
      <c r="C556" s="513"/>
      <c r="D556" s="514"/>
      <c r="E556" s="112" t="s">
        <v>708</v>
      </c>
      <c r="F556" s="127"/>
      <c r="G556" s="128"/>
      <c r="H556" s="517"/>
      <c r="I556" s="518"/>
    </row>
    <row r="557" spans="1:9" ht="30" customHeight="1">
      <c r="A557" s="117"/>
      <c r="B557" s="124"/>
      <c r="C557" s="513"/>
      <c r="D557" s="514"/>
      <c r="E557" s="112" t="s">
        <v>709</v>
      </c>
      <c r="F557" s="127"/>
      <c r="G557" s="128"/>
      <c r="H557" s="517"/>
      <c r="I557" s="518"/>
    </row>
    <row r="558" spans="1:9" ht="24">
      <c r="A558" s="146">
        <v>3092</v>
      </c>
      <c r="B558" s="140" t="s">
        <v>797</v>
      </c>
      <c r="C558" s="543">
        <v>9</v>
      </c>
      <c r="D558" s="544">
        <v>2</v>
      </c>
      <c r="E558" s="149" t="s">
        <v>820</v>
      </c>
      <c r="F558" s="150"/>
      <c r="G558" s="128">
        <f>H558+I558</f>
        <v>0</v>
      </c>
      <c r="H558" s="517">
        <f>SUM(H560:H560)</f>
        <v>0</v>
      </c>
      <c r="I558" s="518">
        <f>SUM(I560:I560)</f>
        <v>0</v>
      </c>
    </row>
    <row r="559" spans="1:9" ht="36">
      <c r="A559" s="117"/>
      <c r="B559" s="124"/>
      <c r="C559" s="513"/>
      <c r="D559" s="514"/>
      <c r="E559" s="112" t="s">
        <v>708</v>
      </c>
      <c r="F559" s="127"/>
      <c r="G559" s="128"/>
      <c r="H559" s="517"/>
      <c r="I559" s="518"/>
    </row>
    <row r="560" spans="1:9" s="8" customFormat="1" ht="27" customHeight="1">
      <c r="A560" s="117"/>
      <c r="B560" s="124"/>
      <c r="C560" s="513"/>
      <c r="D560" s="514"/>
      <c r="E560" s="112" t="s">
        <v>709</v>
      </c>
      <c r="F560" s="127"/>
      <c r="G560" s="128"/>
      <c r="H560" s="517"/>
      <c r="I560" s="518"/>
    </row>
    <row r="561" spans="1:9" ht="13.5" customHeight="1">
      <c r="A561" s="152">
        <v>3100</v>
      </c>
      <c r="B561" s="118" t="s">
        <v>798</v>
      </c>
      <c r="C561" s="118">
        <v>0</v>
      </c>
      <c r="D561" s="119">
        <v>0</v>
      </c>
      <c r="E561" s="153" t="s">
        <v>302</v>
      </c>
      <c r="F561" s="154"/>
      <c r="G561" s="141">
        <f>H561+I561</f>
        <v>3409.8</v>
      </c>
      <c r="H561" s="527">
        <f>H563</f>
        <v>3409.8</v>
      </c>
      <c r="I561" s="528">
        <f>I563</f>
        <v>0</v>
      </c>
    </row>
    <row r="562" spans="1:9" ht="15.75">
      <c r="A562" s="146"/>
      <c r="B562" s="105"/>
      <c r="C562" s="498"/>
      <c r="D562" s="499"/>
      <c r="E562" s="112" t="s">
        <v>638</v>
      </c>
      <c r="F562" s="113"/>
      <c r="G562" s="114"/>
      <c r="H562" s="534"/>
      <c r="I562" s="535"/>
    </row>
    <row r="563" spans="1:9" s="9" customFormat="1" ht="15" customHeight="1">
      <c r="A563" s="146">
        <v>3110</v>
      </c>
      <c r="B563" s="155" t="s">
        <v>798</v>
      </c>
      <c r="C563" s="155">
        <v>1</v>
      </c>
      <c r="D563" s="156">
        <v>0</v>
      </c>
      <c r="E563" s="144" t="s">
        <v>553</v>
      </c>
      <c r="F563" s="132"/>
      <c r="G563" s="536">
        <f>H563+I563</f>
        <v>3409.8</v>
      </c>
      <c r="H563" s="525">
        <f>H565</f>
        <v>3409.8</v>
      </c>
      <c r="I563" s="537">
        <f>I565</f>
        <v>0</v>
      </c>
    </row>
    <row r="564" spans="1:9" ht="15.75">
      <c r="A564" s="146"/>
      <c r="B564" s="105"/>
      <c r="C564" s="506"/>
      <c r="D564" s="507"/>
      <c r="E564" s="112" t="s">
        <v>639</v>
      </c>
      <c r="F564" s="121"/>
      <c r="G564" s="123"/>
      <c r="H564" s="511"/>
      <c r="I564" s="512"/>
    </row>
    <row r="565" spans="1:9" ht="16.5" thickBot="1">
      <c r="A565" s="157">
        <v>3112</v>
      </c>
      <c r="B565" s="158" t="s">
        <v>798</v>
      </c>
      <c r="C565" s="158">
        <v>1</v>
      </c>
      <c r="D565" s="159">
        <v>2</v>
      </c>
      <c r="E565" s="160" t="s">
        <v>554</v>
      </c>
      <c r="F565" s="161"/>
      <c r="G565" s="128">
        <f>H565+I565</f>
        <v>3409.8</v>
      </c>
      <c r="H565" s="517">
        <f>SUM(H567:H567)</f>
        <v>3409.8</v>
      </c>
      <c r="I565" s="518">
        <f>SUM(I567:I567)</f>
        <v>0</v>
      </c>
    </row>
    <row r="566" spans="1:9" ht="36">
      <c r="A566" s="117"/>
      <c r="B566" s="124"/>
      <c r="C566" s="513"/>
      <c r="D566" s="514"/>
      <c r="E566" s="112" t="s">
        <v>708</v>
      </c>
      <c r="F566" s="127"/>
      <c r="G566" s="128"/>
      <c r="H566" s="517"/>
      <c r="I566" s="518"/>
    </row>
    <row r="567" spans="1:9" ht="16.5" thickBot="1">
      <c r="A567" s="157"/>
      <c r="B567" s="545"/>
      <c r="C567" s="546"/>
      <c r="D567" s="547"/>
      <c r="E567" s="226" t="s">
        <v>885</v>
      </c>
      <c r="F567" s="548"/>
      <c r="G567" s="549">
        <f>SUM(H567:I567)</f>
        <v>3409.8</v>
      </c>
      <c r="H567" s="550">
        <v>3409.8</v>
      </c>
      <c r="I567" s="551"/>
    </row>
    <row r="568" spans="1:9" ht="15.75">
      <c r="A568" s="83"/>
      <c r="B568" s="163"/>
      <c r="C568" s="164"/>
      <c r="D568" s="165"/>
      <c r="E568" s="166"/>
      <c r="F568" s="87"/>
      <c r="G568" s="82"/>
      <c r="H568" s="82"/>
      <c r="I568" s="82"/>
    </row>
    <row r="569" spans="1:9" ht="15.75">
      <c r="A569" s="83"/>
      <c r="B569" s="167"/>
      <c r="C569" s="164"/>
      <c r="D569" s="165"/>
      <c r="E569" s="166"/>
      <c r="F569" s="87"/>
      <c r="G569" s="82"/>
      <c r="H569" s="82"/>
      <c r="I569" s="82"/>
    </row>
    <row r="570" spans="1:9" ht="15.75">
      <c r="A570" s="83"/>
      <c r="B570" s="167"/>
      <c r="C570" s="164"/>
      <c r="D570" s="165"/>
      <c r="E570" s="82"/>
      <c r="F570" s="87"/>
      <c r="G570" s="82"/>
      <c r="H570" s="82"/>
      <c r="I570" s="82"/>
    </row>
    <row r="571" spans="1:9" ht="15.75">
      <c r="A571" s="83"/>
      <c r="B571" s="167"/>
      <c r="C571" s="168"/>
      <c r="D571" s="169"/>
      <c r="E571" s="166"/>
      <c r="F571" s="87"/>
      <c r="G571" s="82"/>
      <c r="H571" s="82"/>
      <c r="I571" s="82"/>
    </row>
    <row r="572" spans="1:9" ht="15.75">
      <c r="A572" s="83"/>
      <c r="B572" s="170"/>
      <c r="C572" s="171"/>
      <c r="D572" s="172"/>
      <c r="E572" s="166"/>
      <c r="F572" s="87"/>
      <c r="G572" s="82"/>
      <c r="H572" s="82"/>
      <c r="I572" s="82"/>
    </row>
    <row r="573" spans="1:9" ht="15.75">
      <c r="A573" s="83"/>
      <c r="B573" s="170"/>
      <c r="C573" s="171"/>
      <c r="D573" s="172"/>
      <c r="E573" s="166"/>
      <c r="F573" s="87"/>
      <c r="G573" s="82"/>
      <c r="H573" s="82"/>
      <c r="I573" s="82"/>
    </row>
    <row r="574" spans="1:9" ht="15.75">
      <c r="A574" s="83"/>
      <c r="B574" s="170"/>
      <c r="C574" s="171"/>
      <c r="D574" s="172"/>
      <c r="E574" s="166"/>
      <c r="F574" s="87"/>
      <c r="G574" s="82"/>
      <c r="H574" s="82"/>
      <c r="I574" s="82"/>
    </row>
    <row r="575" spans="1:9" ht="15.75">
      <c r="A575" s="83"/>
      <c r="B575" s="170"/>
      <c r="C575" s="171"/>
      <c r="D575" s="172"/>
      <c r="E575" s="166"/>
      <c r="F575" s="87"/>
      <c r="G575" s="82"/>
      <c r="H575" s="82"/>
      <c r="I575" s="82"/>
    </row>
    <row r="576" spans="1:9" ht="15.75">
      <c r="A576" s="83"/>
      <c r="B576" s="170"/>
      <c r="C576" s="171"/>
      <c r="D576" s="172"/>
      <c r="E576" s="166"/>
      <c r="F576" s="87"/>
      <c r="G576" s="82"/>
      <c r="H576" s="82"/>
      <c r="I576" s="82"/>
    </row>
  </sheetData>
  <sheetProtection/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2014-02-13T09:12:49Z</cp:lastPrinted>
  <dcterms:created xsi:type="dcterms:W3CDTF">1996-10-14T23:33:28Z</dcterms:created>
  <dcterms:modified xsi:type="dcterms:W3CDTF">2015-01-26T05:06:44Z</dcterms:modified>
  <cp:category/>
  <cp:version/>
  <cp:contentType/>
  <cp:contentStatus/>
</cp:coreProperties>
</file>